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2.Сводные данные по бюджету вре" sheetId="2" r:id="rId2"/>
    <sheet name="3. План учебного процесса" sheetId="3" r:id="rId3"/>
  </sheets>
  <definedNames/>
  <calcPr fullCalcOnLoad="1"/>
</workbook>
</file>

<file path=xl/sharedStrings.xml><?xml version="1.0" encoding="utf-8"?>
<sst xmlns="http://schemas.openxmlformats.org/spreadsheetml/2006/main" count="267" uniqueCount="202">
  <si>
    <t xml:space="preserve">Индекс
</t>
  </si>
  <si>
    <t>в том числе</t>
  </si>
  <si>
    <t>1 курс</t>
  </si>
  <si>
    <t>2 курс</t>
  </si>
  <si>
    <t>3 курс</t>
  </si>
  <si>
    <t>4 курс</t>
  </si>
  <si>
    <t>Иностранный язык</t>
  </si>
  <si>
    <t>Физическая культура</t>
  </si>
  <si>
    <t>Математика</t>
  </si>
  <si>
    <t>Экзаменов</t>
  </si>
  <si>
    <t>Зачетов</t>
  </si>
  <si>
    <t>РАБОЧИЙ УЧЕБНЫЙ ПЛАН</t>
  </si>
  <si>
    <t>Итого</t>
  </si>
  <si>
    <t>Русский язык</t>
  </si>
  <si>
    <t>Литература</t>
  </si>
  <si>
    <t>История</t>
  </si>
  <si>
    <t>Основы безопасности жизнедеятельности</t>
  </si>
  <si>
    <t>Информатика и ИКТ</t>
  </si>
  <si>
    <t xml:space="preserve">Наименование циклов, разделов, дисциплин, профессиональных модулей, МДК, практик
</t>
  </si>
  <si>
    <t>Максимальная</t>
  </si>
  <si>
    <t>Обязательная</t>
  </si>
  <si>
    <t>Всего</t>
  </si>
  <si>
    <t>лабораторных
и практических
занятий</t>
  </si>
  <si>
    <t>Формы промежуточной аттестации</t>
  </si>
  <si>
    <t>Общеобразовательный цикл</t>
  </si>
  <si>
    <t>О.00.</t>
  </si>
  <si>
    <t>ОДБ.01.</t>
  </si>
  <si>
    <t>ОДБ.02.</t>
  </si>
  <si>
    <t>ОДБ.03.</t>
  </si>
  <si>
    <t>ОДБ.04.</t>
  </si>
  <si>
    <t>ОДБ.05.</t>
  </si>
  <si>
    <t>ОДБ.06.</t>
  </si>
  <si>
    <t>ОДБ.07.</t>
  </si>
  <si>
    <t>ОДБ.08.</t>
  </si>
  <si>
    <t>ОДБ.09.</t>
  </si>
  <si>
    <t>ОДП.10.</t>
  </si>
  <si>
    <t>ОДП.11.</t>
  </si>
  <si>
    <t>ОДП.12.</t>
  </si>
  <si>
    <t>ОП.00</t>
  </si>
  <si>
    <t>Безопасность жизнедеятельности</t>
  </si>
  <si>
    <t>П.00</t>
  </si>
  <si>
    <t>Профессиональный цикл</t>
  </si>
  <si>
    <t>ПМ.01</t>
  </si>
  <si>
    <t>ПМ.02</t>
  </si>
  <si>
    <t>УП.01.</t>
  </si>
  <si>
    <t>ПП.01.</t>
  </si>
  <si>
    <t>ПМ.03</t>
  </si>
  <si>
    <t>Государственная (итоговая) аттестация</t>
  </si>
  <si>
    <t>Дисциплин и МДК</t>
  </si>
  <si>
    <t>Учебной практики</t>
  </si>
  <si>
    <t>Дифференцированных 
зачетов</t>
  </si>
  <si>
    <t xml:space="preserve">Курсы
</t>
  </si>
  <si>
    <t xml:space="preserve">Обчение по дисциплинам и междисциплинарным курсам
</t>
  </si>
  <si>
    <t xml:space="preserve">Учебная
практика
</t>
  </si>
  <si>
    <t xml:space="preserve">Производственная
практика
</t>
  </si>
  <si>
    <t xml:space="preserve">Промежуточная
аттестация
</t>
  </si>
  <si>
    <t xml:space="preserve">Государственная 
итоговая аттестация
</t>
  </si>
  <si>
    <t xml:space="preserve">Каникулы
</t>
  </si>
  <si>
    <t xml:space="preserve">Всего
</t>
  </si>
  <si>
    <t>Учебная нагрузка
обучающихся (час.)</t>
  </si>
  <si>
    <t>Распределение обязательной нагрузки по курсам и семестрам (часов в семестр)</t>
  </si>
  <si>
    <t>Технология профессионально-личностного развития</t>
  </si>
  <si>
    <t>курсовых работ (проектов)</t>
  </si>
  <si>
    <t>ОГСЭ.00</t>
  </si>
  <si>
    <t>Общий гуманитарный и социально-экономический  цикл</t>
  </si>
  <si>
    <t>Основы философии</t>
  </si>
  <si>
    <t>ОГСЭ.01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</si>
  <si>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</si>
  <si>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</si>
  <si>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</si>
  <si>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</si>
  <si>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</si>
  <si>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</si>
  <si>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Общепрофессиональные дисциплины</t>
  </si>
  <si>
    <t>Учебная практика</t>
  </si>
  <si>
    <t>Производственная практика (по профилю специальности)</t>
  </si>
  <si>
    <t>УП.02.</t>
  </si>
  <si>
    <t>ПП.02.</t>
  </si>
  <si>
    <t>ПМ.04</t>
  </si>
  <si>
    <t>УП.04.</t>
  </si>
  <si>
    <t>ПП.04.</t>
  </si>
  <si>
    <t>ПДП</t>
  </si>
  <si>
    <t>Преддипломная практика</t>
  </si>
  <si>
    <t>ГИА</t>
  </si>
  <si>
    <t>ПМ.00</t>
  </si>
  <si>
    <t>Профессиональные модули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</si>
  <si>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</si>
  <si>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</si>
  <si>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</si>
  <si>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</si>
  <si>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</si>
  <si>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</si>
  <si>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</si>
  <si>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</si>
  <si>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</si>
  <si>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</si>
  <si>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ОП.11</t>
  </si>
  <si>
    <t xml:space="preserve">СОГЛАСОВАНО
Директор Департамента профессионального образования и охраны прав несовершеннолетних
___________________
</t>
  </si>
  <si>
    <t>по программе базовой подготовки</t>
  </si>
  <si>
    <t>17 недель 
612 часов</t>
  </si>
  <si>
    <t>22 недели
792 часа</t>
  </si>
  <si>
    <t>Самостоятельная работа</t>
  </si>
  <si>
    <r>
      <t xml:space="preserve">
</t>
    </r>
    <r>
      <rPr>
        <b/>
        <sz val="8"/>
        <rFont val="Arial Cyr"/>
        <family val="0"/>
      </rPr>
      <t>1семестр</t>
    </r>
    <r>
      <rPr>
        <sz val="8"/>
        <rFont val="Arial Cyr"/>
        <family val="0"/>
      </rPr>
      <t xml:space="preserve">
</t>
    </r>
  </si>
  <si>
    <t xml:space="preserve">
3семестр
</t>
  </si>
  <si>
    <t xml:space="preserve">
4 семестр
</t>
  </si>
  <si>
    <t xml:space="preserve">
5семестр
</t>
  </si>
  <si>
    <t xml:space="preserve">
6 семестр
</t>
  </si>
  <si>
    <t xml:space="preserve">
7семестр
</t>
  </si>
  <si>
    <t>без деления на подгруппы</t>
  </si>
  <si>
    <t>с делением на подгруппы</t>
  </si>
  <si>
    <t xml:space="preserve"> - ,Э</t>
  </si>
  <si>
    <t>З,ДЗ</t>
  </si>
  <si>
    <t>- ,ДЗ</t>
  </si>
  <si>
    <t>-,ДЗ</t>
  </si>
  <si>
    <t>3,Э</t>
  </si>
  <si>
    <t>З,Э</t>
  </si>
  <si>
    <t>З</t>
  </si>
  <si>
    <t>МДК.03.01</t>
  </si>
  <si>
    <t>МДК.02.01</t>
  </si>
  <si>
    <t>МДК.04.01</t>
  </si>
  <si>
    <t>МДК.01.01</t>
  </si>
  <si>
    <t xml:space="preserve">Учебная практика </t>
  </si>
  <si>
    <t xml:space="preserve">
8 семестр
</t>
  </si>
  <si>
    <t>ДЗ</t>
  </si>
  <si>
    <t>З,З,З,З,З,З</t>
  </si>
  <si>
    <t>ДЗ,Э</t>
  </si>
  <si>
    <r>
      <t xml:space="preserve">
Консультации на учебную группу по 100 часов в год (всего * часов)
Государственная итоговая аттестация
1. Программа базовой подготовки 
1.1 Дипломный проект (работа)
Выполнение дипломного проекта (работы) с 18.05 по 14.06  (всего 4  недели)
Защита дипломного проекта (работы) с 15.06 по 28.06 (всего  2  недели)</t>
    </r>
    <r>
      <rPr>
        <sz val="8"/>
        <rFont val="Arial"/>
        <family val="0"/>
      </rPr>
      <t xml:space="preserve">
</t>
    </r>
  </si>
  <si>
    <t>-,-,-,-,-,ДЗ</t>
  </si>
  <si>
    <t>6/3/0</t>
  </si>
  <si>
    <t>9 недель
324 часа</t>
  </si>
  <si>
    <t>Производственной практики (по профилю специальности)</t>
  </si>
  <si>
    <t>4нед.</t>
  </si>
  <si>
    <t>6нед.</t>
  </si>
  <si>
    <t>1. Сводные данные по бюджету времени (в неделях)</t>
  </si>
  <si>
    <t xml:space="preserve">2. План учебного процесса </t>
  </si>
  <si>
    <t xml:space="preserve"> - ,ДЗ</t>
  </si>
  <si>
    <r>
      <t xml:space="preserve">
УТВЕРЖДАЮ:
Директор ОГБОУ СПО техникума технологии и сервиса в селе Большое Нагаткино
______________А.Ф.Саланов
</t>
    </r>
    <r>
      <rPr>
        <sz val="10"/>
        <rFont val="Arial Cyr"/>
        <family val="0"/>
      </rPr>
      <t xml:space="preserve">"____"_____________2012год
</t>
    </r>
  </si>
  <si>
    <t>Областного государственного бюджетного образовательного 
учреждения среднего профессионального образования
техникума технологии и сервиса в селе Большое Нагаткино</t>
  </si>
  <si>
    <r>
      <t>Квалификация:</t>
    </r>
    <r>
      <rPr>
        <sz val="10"/>
        <rFont val="Arial"/>
        <family val="0"/>
      </rPr>
      <t xml:space="preserve"> 
техник-технолог
</t>
    </r>
    <r>
      <rPr>
        <b/>
        <sz val="10"/>
        <rFont val="Arial"/>
        <family val="2"/>
      </rPr>
      <t>Форма обучения</t>
    </r>
    <r>
      <rPr>
        <sz val="10"/>
        <rFont val="Arial"/>
        <family val="0"/>
      </rPr>
      <t xml:space="preserve"> - очная
</t>
    </r>
    <r>
      <rPr>
        <b/>
        <sz val="10"/>
        <rFont val="Arial"/>
        <family val="2"/>
      </rPr>
      <t>Нормативный срок обучения</t>
    </r>
    <r>
      <rPr>
        <sz val="10"/>
        <rFont val="Arial"/>
        <family val="0"/>
      </rPr>
      <t xml:space="preserve"> - 3 года 10 месяцев
на базе основного общего образования
</t>
    </r>
    <r>
      <rPr>
        <b/>
        <sz val="10"/>
        <rFont val="Arial"/>
        <family val="2"/>
      </rPr>
      <t>Профиль общего образования</t>
    </r>
    <r>
      <rPr>
        <sz val="10"/>
        <rFont val="Arial"/>
        <family val="2"/>
      </rPr>
      <t xml:space="preserve">
технический</t>
    </r>
    <r>
      <rPr>
        <sz val="10"/>
        <rFont val="Arial"/>
        <family val="0"/>
      </rPr>
      <t xml:space="preserve">
</t>
    </r>
  </si>
  <si>
    <t>Обществознание (включая экономику и право)</t>
  </si>
  <si>
    <t>Химия</t>
  </si>
  <si>
    <t>Биология</t>
  </si>
  <si>
    <t>Физика</t>
  </si>
  <si>
    <t>Экологические основы природопользования</t>
  </si>
  <si>
    <t>ЕН.02</t>
  </si>
  <si>
    <t>ЕН.03</t>
  </si>
  <si>
    <t xml:space="preserve">Микробиология, санитария и гигиена в пищевом производстве                                                                    </t>
  </si>
  <si>
    <t xml:space="preserve">Физиология питания             </t>
  </si>
  <si>
    <t xml:space="preserve">Организация хранения и контроль запасов и сырья </t>
  </si>
  <si>
    <t>Информационные технологии в профессиональной деятельности</t>
  </si>
  <si>
    <t xml:space="preserve">Метрология и стандартизация                 </t>
  </si>
  <si>
    <t xml:space="preserve">Правовые основы профессиональной деятельности       </t>
  </si>
  <si>
    <r>
      <t xml:space="preserve">
</t>
    </r>
    <r>
      <rPr>
        <b/>
        <sz val="8"/>
        <rFont val="Arial"/>
        <family val="2"/>
      </rPr>
      <t>2 семестр</t>
    </r>
    <r>
      <rPr>
        <sz val="8"/>
        <rFont val="Arial"/>
        <family val="2"/>
      </rPr>
      <t xml:space="preserve">
</t>
    </r>
  </si>
  <si>
    <t>Основы экономики, менеджмента и маркетинга</t>
  </si>
  <si>
    <t>Охрана труда</t>
  </si>
  <si>
    <t>Организация обслуживания</t>
  </si>
  <si>
    <t>Организация предпринимательской деятельности</t>
  </si>
  <si>
    <t>ОП.12</t>
  </si>
  <si>
    <t>Организация процесса приготовления и приготовление полуфабрикатов для сложной кулинарной продукции</t>
  </si>
  <si>
    <t xml:space="preserve">Технология приготовления полуфабрикатов для сложной кулинарной продукции                                                   </t>
  </si>
  <si>
    <t>Организация процесса приготовления и приготовление сложной холодной кулинарной продукции</t>
  </si>
  <si>
    <t xml:space="preserve">Технология приготовления сложной холодной кулинарной продукции                                                                     </t>
  </si>
  <si>
    <t>УП.03.01</t>
  </si>
  <si>
    <t>ПП.03.01</t>
  </si>
  <si>
    <t>Организация процесса приготовления и приготовление сложной горячей кулинарной продукции</t>
  </si>
  <si>
    <t xml:space="preserve">Технология приготовления сложной горячей кулинарной продукции     </t>
  </si>
  <si>
    <t>Организация процесса приготовления и приготовление сложных хлебобулочных, мучных кондитерских изделий</t>
  </si>
  <si>
    <t>Технология приготовления сложных хлебобулочных, мучных кондитерских изделий</t>
  </si>
  <si>
    <t>ПМ.05</t>
  </si>
  <si>
    <t>МДК.05.01</t>
  </si>
  <si>
    <t>УП.05.</t>
  </si>
  <si>
    <t>ПМ.06</t>
  </si>
  <si>
    <t>ПП.05.</t>
  </si>
  <si>
    <t xml:space="preserve">Технология приготовления сложных холодных и горячих десертов                                                                     </t>
  </si>
  <si>
    <t>Организация процесса приготовления и приготовление сложных холодных и
 горячих десертов</t>
  </si>
  <si>
    <t>Организация работы структурного подразделения</t>
  </si>
  <si>
    <t xml:space="preserve">Управление структурным подразделением  организации              </t>
  </si>
  <si>
    <t>ПМ.07</t>
  </si>
  <si>
    <t>МДК.06.01</t>
  </si>
  <si>
    <t>УП.06.</t>
  </si>
  <si>
    <t>ПП.06.</t>
  </si>
  <si>
    <t>МДК.07.01</t>
  </si>
  <si>
    <t>УП.07.</t>
  </si>
  <si>
    <t>ПП.07.</t>
  </si>
  <si>
    <t>16 недель 
576 часов</t>
  </si>
  <si>
    <t>13 недель
468 часов</t>
  </si>
  <si>
    <t>21 неделя 
756 часов</t>
  </si>
  <si>
    <t>2/1/1</t>
  </si>
  <si>
    <t>Выполнение работ по профессии Повар</t>
  </si>
  <si>
    <t>Технология приготовления кулинарных изделий</t>
  </si>
  <si>
    <t>-,ДЗ,Э</t>
  </si>
  <si>
    <t>ДЗ,ДЗ,Э</t>
  </si>
  <si>
    <t>2/2/1</t>
  </si>
  <si>
    <t xml:space="preserve"> -, ДЗ</t>
  </si>
  <si>
    <t>14/8/7</t>
  </si>
  <si>
    <t>0/3/0</t>
  </si>
  <si>
    <t>3/9/3</t>
  </si>
  <si>
    <t>-,-,ДЗ</t>
  </si>
  <si>
    <t>5/6/0</t>
  </si>
  <si>
    <t>19/14/7</t>
  </si>
  <si>
    <t>28/29/10</t>
  </si>
  <si>
    <t>среднее профессиональное образование по программе подготовки специалистов среднего звена
по специальности 260807 Технология продукции общественного питания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</si>
</sst>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7"/>
      <name val="Arial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6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/>
    </xf>
    <xf numFmtId="49" fontId="10" fillId="34" borderId="21" xfId="0" applyNumberFormat="1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left" vertical="center"/>
    </xf>
    <xf numFmtId="0" fontId="6" fillId="32" borderId="11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 wrapText="1"/>
    </xf>
    <xf numFmtId="0" fontId="10" fillId="34" borderId="3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0" fillId="34" borderId="21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5" fillId="32" borderId="34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5" fillId="32" borderId="2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5" borderId="17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2" borderId="32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49" fontId="10" fillId="32" borderId="21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49" fontId="10" fillId="5" borderId="34" xfId="0" applyNumberFormat="1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49" fontId="10" fillId="5" borderId="1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49" fontId="10" fillId="5" borderId="21" xfId="0" applyNumberFormat="1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B31"/>
  <sheetViews>
    <sheetView tabSelected="1" zoomScale="75" zoomScaleNormal="75" zoomScalePageLayoutView="0" workbookViewId="0" topLeftCell="A1">
      <selection activeCell="I17" sqref="I17:AS18"/>
    </sheetView>
  </sheetViews>
  <sheetFormatPr defaultColWidth="9.140625" defaultRowHeight="12.75"/>
  <cols>
    <col min="1" max="2" width="2.57421875" style="0" customWidth="1"/>
    <col min="3" max="4" width="2.421875" style="0" customWidth="1"/>
    <col min="5" max="5" width="2.28125" style="0" customWidth="1"/>
    <col min="6" max="7" width="2.140625" style="0" customWidth="1"/>
    <col min="8" max="8" width="2.421875" style="0" customWidth="1"/>
    <col min="9" max="9" width="2.57421875" style="0" customWidth="1"/>
    <col min="10" max="11" width="2.421875" style="0" customWidth="1"/>
    <col min="12" max="12" width="2.57421875" style="0" customWidth="1"/>
    <col min="13" max="14" width="2.7109375" style="0" customWidth="1"/>
    <col min="15" max="15" width="2.28125" style="0" customWidth="1"/>
    <col min="16" max="17" width="2.8515625" style="0" customWidth="1"/>
    <col min="18" max="18" width="2.7109375" style="0" customWidth="1"/>
    <col min="19" max="19" width="2.28125" style="0" customWidth="1"/>
    <col min="20" max="20" width="2.8515625" style="0" customWidth="1"/>
    <col min="21" max="21" width="2.7109375" style="0" customWidth="1"/>
    <col min="22" max="22" width="2.57421875" style="0" customWidth="1"/>
    <col min="23" max="23" width="2.28125" style="0" customWidth="1"/>
    <col min="24" max="24" width="2.421875" style="0" customWidth="1"/>
    <col min="25" max="25" width="2.28125" style="0" customWidth="1"/>
    <col min="26" max="26" width="2.421875" style="0" customWidth="1"/>
    <col min="27" max="30" width="2.8515625" style="0" customWidth="1"/>
    <col min="31" max="31" width="2.28125" style="0" customWidth="1"/>
    <col min="32" max="32" width="2.8515625" style="0" customWidth="1"/>
    <col min="33" max="34" width="2.7109375" style="0" customWidth="1"/>
    <col min="35" max="35" width="3.00390625" style="0" customWidth="1"/>
    <col min="36" max="36" width="2.7109375" style="0" customWidth="1"/>
    <col min="37" max="38" width="3.00390625" style="0" customWidth="1"/>
    <col min="39" max="39" width="2.57421875" style="0" customWidth="1"/>
    <col min="40" max="40" width="2.8515625" style="0" customWidth="1"/>
    <col min="41" max="41" width="2.57421875" style="0" customWidth="1"/>
    <col min="42" max="43" width="2.8515625" style="0" customWidth="1"/>
    <col min="44" max="45" width="2.140625" style="0" customWidth="1"/>
    <col min="46" max="46" width="2.7109375" style="0" customWidth="1"/>
    <col min="47" max="47" width="2.8515625" style="0" customWidth="1"/>
    <col min="48" max="48" width="2.57421875" style="0" customWidth="1"/>
    <col min="49" max="49" width="2.421875" style="0" customWidth="1"/>
    <col min="50" max="53" width="2.57421875" style="0" customWidth="1"/>
    <col min="54" max="54" width="2.28125" style="0" customWidth="1"/>
  </cols>
  <sheetData>
    <row r="3" spans="1:54" ht="12.75" customHeight="1">
      <c r="A3" s="218" t="s">
        <v>97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1"/>
      <c r="P3" s="1"/>
      <c r="Q3" s="1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19"/>
      <c r="AF3" s="219"/>
      <c r="AG3" s="219"/>
      <c r="AH3" s="219"/>
      <c r="AI3" s="219"/>
      <c r="AJ3" s="219"/>
      <c r="AK3" s="219"/>
      <c r="AL3" s="1"/>
      <c r="AM3" s="1"/>
      <c r="AN3" s="1"/>
      <c r="AO3" s="1"/>
      <c r="AP3" s="219" t="s">
        <v>136</v>
      </c>
      <c r="AQ3" s="219"/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</row>
    <row r="4" spans="1:54" ht="12.75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1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</row>
    <row r="5" spans="1:54" ht="12.7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1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</row>
    <row r="6" spans="1:54" ht="12.75">
      <c r="A6" s="218"/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1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</row>
    <row r="7" spans="1:54" ht="12.75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</row>
    <row r="8" spans="1:54" ht="12.75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</row>
    <row r="9" spans="1:54" ht="12.75">
      <c r="A9" s="218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</row>
    <row r="10" spans="1:54" ht="12.75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</row>
    <row r="11" spans="1:5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1"/>
      <c r="BB11" s="1"/>
    </row>
    <row r="12" spans="1:54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"/>
      <c r="P12" s="1"/>
      <c r="Q12" s="1"/>
      <c r="R12" s="219" t="s">
        <v>11</v>
      </c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1"/>
      <c r="AM12" s="1"/>
      <c r="AN12" s="1"/>
      <c r="AO12" s="1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1"/>
      <c r="BB12" s="1"/>
    </row>
    <row r="13" spans="1:54" ht="12.7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219" t="s">
        <v>137</v>
      </c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1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1"/>
      <c r="BB13" s="1"/>
    </row>
    <row r="14" spans="1:54" ht="12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1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"/>
      <c r="BB14" s="1"/>
    </row>
    <row r="15" spans="1:54" ht="12.7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/>
      <c r="AM15" s="219"/>
      <c r="AN15" s="219"/>
      <c r="AO15" s="1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1"/>
      <c r="BB15" s="1"/>
    </row>
    <row r="16" spans="1:54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1"/>
      <c r="BB16" s="1"/>
    </row>
    <row r="17" spans="1:54" ht="12.75" customHeight="1">
      <c r="A17" s="1"/>
      <c r="B17" s="1"/>
      <c r="C17" s="1"/>
      <c r="D17" s="1"/>
      <c r="E17" s="1"/>
      <c r="F17" s="1"/>
      <c r="G17" s="1"/>
      <c r="H17" s="1"/>
      <c r="I17" s="219" t="s">
        <v>201</v>
      </c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2.75">
      <c r="A18" s="1"/>
      <c r="B18" s="1"/>
      <c r="C18" s="1"/>
      <c r="D18" s="1"/>
      <c r="E18" s="1"/>
      <c r="F18" s="1"/>
      <c r="G18" s="1"/>
      <c r="H18" s="1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219" t="s">
        <v>98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2:54" ht="12.75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2:54" ht="12.75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4" spans="3:54" ht="12.75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AH24" s="216" t="s">
        <v>138</v>
      </c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</row>
    <row r="25" spans="3:54" ht="12.7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</row>
    <row r="26" spans="3:54" ht="12.75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</row>
    <row r="27" spans="3:54" ht="12.75"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7"/>
      <c r="AU27" s="217"/>
      <c r="AV27" s="217"/>
      <c r="AW27" s="217"/>
      <c r="AX27" s="217"/>
      <c r="AY27" s="217"/>
      <c r="AZ27" s="217"/>
      <c r="BA27" s="217"/>
      <c r="BB27" s="217"/>
    </row>
    <row r="28" spans="3:54" ht="12.75"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AH28" s="217"/>
      <c r="AI28" s="217"/>
      <c r="AJ28" s="217"/>
      <c r="AK28" s="217"/>
      <c r="AL28" s="217"/>
      <c r="AM28" s="217"/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</row>
    <row r="29" spans="3:54" ht="12.75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AH29" s="217"/>
      <c r="AI29" s="217"/>
      <c r="AJ29" s="217"/>
      <c r="AK29" s="217"/>
      <c r="AL29" s="2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</row>
    <row r="30" spans="34:54" ht="12.75"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</row>
    <row r="31" spans="34:54" ht="12.75"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</row>
  </sheetData>
  <sheetProtection/>
  <mergeCells count="9">
    <mergeCell ref="AH24:BB31"/>
    <mergeCell ref="A3:N10"/>
    <mergeCell ref="R3:AK3"/>
    <mergeCell ref="O4:AN6"/>
    <mergeCell ref="R12:AK12"/>
    <mergeCell ref="O13:AN15"/>
    <mergeCell ref="K19:AQ19"/>
    <mergeCell ref="AP3:BB10"/>
    <mergeCell ref="I17:AS18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A1" sqref="A1:O11"/>
    </sheetView>
  </sheetViews>
  <sheetFormatPr defaultColWidth="9.140625" defaultRowHeight="12.75"/>
  <cols>
    <col min="1" max="1" width="9.00390625" style="0" customWidth="1"/>
    <col min="2" max="4" width="9.140625" style="0" hidden="1" customWidth="1"/>
    <col min="5" max="5" width="29.140625" style="0" customWidth="1"/>
    <col min="6" max="8" width="9.140625" style="0" hidden="1" customWidth="1"/>
    <col min="9" max="10" width="11.57421875" style="0" customWidth="1"/>
    <col min="11" max="11" width="17.7109375" style="0" customWidth="1"/>
    <col min="12" max="12" width="16.00390625" style="0" customWidth="1"/>
    <col min="13" max="13" width="19.140625" style="0" customWidth="1"/>
    <col min="14" max="14" width="14.140625" style="0" customWidth="1"/>
    <col min="15" max="15" width="12.00390625" style="0" customWidth="1"/>
  </cols>
  <sheetData>
    <row r="1" spans="1:11" ht="12.75">
      <c r="A1" s="222" t="s">
        <v>133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0" ht="12.75">
      <c r="A2" s="5"/>
      <c r="B2" s="2"/>
      <c r="C2" s="2"/>
      <c r="D2" s="2"/>
      <c r="E2" s="2"/>
      <c r="F2" s="2"/>
      <c r="G2" s="2"/>
      <c r="H2" s="2"/>
      <c r="I2" s="2"/>
      <c r="J2" s="2"/>
    </row>
    <row r="3" spans="1:15" ht="12.75" customHeight="1">
      <c r="A3" s="221" t="s">
        <v>51</v>
      </c>
      <c r="B3" s="220"/>
      <c r="C3" s="220"/>
      <c r="D3" s="220"/>
      <c r="E3" s="221" t="s">
        <v>52</v>
      </c>
      <c r="F3" s="220"/>
      <c r="G3" s="220"/>
      <c r="H3" s="220"/>
      <c r="I3" s="221" t="s">
        <v>53</v>
      </c>
      <c r="J3" s="221" t="s">
        <v>54</v>
      </c>
      <c r="K3" s="221" t="s">
        <v>82</v>
      </c>
      <c r="L3" s="221" t="s">
        <v>55</v>
      </c>
      <c r="M3" s="221" t="s">
        <v>56</v>
      </c>
      <c r="N3" s="221" t="s">
        <v>57</v>
      </c>
      <c r="O3" s="221" t="s">
        <v>58</v>
      </c>
    </row>
    <row r="4" spans="1:15" ht="12.75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</row>
    <row r="5" spans="1:15" ht="26.25" customHeight="1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</row>
    <row r="6" spans="1:15" ht="12.75">
      <c r="A6" s="4">
        <v>1</v>
      </c>
      <c r="B6" s="4"/>
      <c r="C6" s="4"/>
      <c r="D6" s="4"/>
      <c r="E6" s="4">
        <v>2</v>
      </c>
      <c r="F6" s="4"/>
      <c r="G6" s="4"/>
      <c r="H6" s="4"/>
      <c r="I6" s="4">
        <v>3</v>
      </c>
      <c r="J6" s="4"/>
      <c r="K6" s="4">
        <v>4</v>
      </c>
      <c r="L6" s="4">
        <v>5</v>
      </c>
      <c r="M6" s="4">
        <v>6</v>
      </c>
      <c r="N6" s="4">
        <v>7</v>
      </c>
      <c r="O6" s="4">
        <v>9</v>
      </c>
    </row>
    <row r="7" spans="1:15" ht="12.75">
      <c r="A7" s="220" t="s">
        <v>2</v>
      </c>
      <c r="B7" s="220"/>
      <c r="C7" s="220"/>
      <c r="D7" s="220"/>
      <c r="E7" s="7">
        <v>39</v>
      </c>
      <c r="F7" s="220"/>
      <c r="G7" s="220"/>
      <c r="H7" s="220"/>
      <c r="I7" s="7">
        <v>0</v>
      </c>
      <c r="J7" s="7">
        <f>SUM(I7)</f>
        <v>0</v>
      </c>
      <c r="K7" s="10">
        <v>0</v>
      </c>
      <c r="L7" s="10">
        <v>2</v>
      </c>
      <c r="M7" s="10">
        <v>0</v>
      </c>
      <c r="N7" s="10">
        <v>11</v>
      </c>
      <c r="O7" s="10">
        <f>E7+I7+K7+L7+M7+N7+J7</f>
        <v>52</v>
      </c>
    </row>
    <row r="8" spans="1:15" ht="12.75">
      <c r="A8" s="220" t="s">
        <v>3</v>
      </c>
      <c r="B8" s="220"/>
      <c r="C8" s="220"/>
      <c r="D8" s="220"/>
      <c r="E8" s="7">
        <v>25</v>
      </c>
      <c r="F8" s="220"/>
      <c r="G8" s="220"/>
      <c r="H8" s="220"/>
      <c r="I8" s="7">
        <v>10</v>
      </c>
      <c r="J8" s="7">
        <v>5</v>
      </c>
      <c r="K8" s="10">
        <v>0</v>
      </c>
      <c r="L8" s="10">
        <v>1</v>
      </c>
      <c r="M8" s="10">
        <v>0</v>
      </c>
      <c r="N8" s="10">
        <v>11</v>
      </c>
      <c r="O8" s="10">
        <f>E8+I8+K8+L8+M8+N8+J8</f>
        <v>52</v>
      </c>
    </row>
    <row r="9" spans="1:15" ht="12.75">
      <c r="A9" s="220" t="s">
        <v>4</v>
      </c>
      <c r="B9" s="220"/>
      <c r="C9" s="220"/>
      <c r="D9" s="220"/>
      <c r="E9" s="7">
        <v>34</v>
      </c>
      <c r="F9" s="220"/>
      <c r="G9" s="220"/>
      <c r="H9" s="220"/>
      <c r="I9" s="7">
        <v>2</v>
      </c>
      <c r="J9" s="7">
        <v>4</v>
      </c>
      <c r="K9" s="10">
        <v>0</v>
      </c>
      <c r="L9" s="10">
        <v>2</v>
      </c>
      <c r="M9" s="10">
        <v>0</v>
      </c>
      <c r="N9" s="10">
        <v>10</v>
      </c>
      <c r="O9" s="10">
        <f>E9+I9+K9+L9+M9+N9+J9</f>
        <v>52</v>
      </c>
    </row>
    <row r="10" spans="1:15" ht="12.75">
      <c r="A10" s="220" t="s">
        <v>5</v>
      </c>
      <c r="B10" s="220"/>
      <c r="C10" s="220"/>
      <c r="D10" s="220"/>
      <c r="E10" s="7">
        <v>22</v>
      </c>
      <c r="F10" s="220"/>
      <c r="G10" s="220"/>
      <c r="H10" s="220"/>
      <c r="I10" s="7">
        <v>3</v>
      </c>
      <c r="J10" s="7">
        <v>4</v>
      </c>
      <c r="K10" s="10">
        <v>4</v>
      </c>
      <c r="L10" s="10">
        <v>2</v>
      </c>
      <c r="M10" s="10">
        <v>6</v>
      </c>
      <c r="N10" s="10">
        <v>2</v>
      </c>
      <c r="O10" s="10">
        <f>E10+I10+K10+L10+M10+N10+J10</f>
        <v>43</v>
      </c>
    </row>
    <row r="11" spans="1:15" ht="12.75">
      <c r="A11" s="220" t="s">
        <v>12</v>
      </c>
      <c r="B11" s="220"/>
      <c r="C11" s="220"/>
      <c r="D11" s="220"/>
      <c r="E11" s="7">
        <f>SUM(E7:E10)</f>
        <v>120</v>
      </c>
      <c r="F11" s="220"/>
      <c r="G11" s="220"/>
      <c r="H11" s="220"/>
      <c r="I11" s="7">
        <f aca="true" t="shared" si="0" ref="I11:N11">SUM(I7:I10)</f>
        <v>15</v>
      </c>
      <c r="J11" s="7">
        <f t="shared" si="0"/>
        <v>13</v>
      </c>
      <c r="K11" s="10">
        <f t="shared" si="0"/>
        <v>4</v>
      </c>
      <c r="L11" s="10">
        <f t="shared" si="0"/>
        <v>7</v>
      </c>
      <c r="M11" s="10">
        <f t="shared" si="0"/>
        <v>6</v>
      </c>
      <c r="N11" s="10">
        <f t="shared" si="0"/>
        <v>34</v>
      </c>
      <c r="O11" s="10">
        <f>E11+I11+K11+L11+M11+N11+J11</f>
        <v>199</v>
      </c>
    </row>
    <row r="12" ht="12.75">
      <c r="E12" s="14"/>
    </row>
  </sheetData>
  <sheetProtection/>
  <mergeCells count="21">
    <mergeCell ref="O3:O5"/>
    <mergeCell ref="A1:K1"/>
    <mergeCell ref="J3:J5"/>
    <mergeCell ref="M3:M5"/>
    <mergeCell ref="N3:N5"/>
    <mergeCell ref="A3:D5"/>
    <mergeCell ref="I3:I5"/>
    <mergeCell ref="F7:H7"/>
    <mergeCell ref="A8:D8"/>
    <mergeCell ref="K3:K5"/>
    <mergeCell ref="L3:L5"/>
    <mergeCell ref="E3:E5"/>
    <mergeCell ref="F3:H5"/>
    <mergeCell ref="A7:D7"/>
    <mergeCell ref="A11:D11"/>
    <mergeCell ref="F11:H11"/>
    <mergeCell ref="F8:H8"/>
    <mergeCell ref="A10:D10"/>
    <mergeCell ref="F10:H10"/>
    <mergeCell ref="A9:D9"/>
    <mergeCell ref="F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3"/>
  <sheetViews>
    <sheetView zoomScale="90" zoomScaleNormal="90" zoomScalePageLayoutView="0" workbookViewId="0" topLeftCell="A46">
      <selection activeCell="A1" sqref="A1:Q83"/>
    </sheetView>
  </sheetViews>
  <sheetFormatPr defaultColWidth="9.140625" defaultRowHeight="12.75"/>
  <cols>
    <col min="1" max="1" width="9.00390625" style="0" customWidth="1"/>
    <col min="2" max="2" width="63.28125" style="0" customWidth="1"/>
    <col min="3" max="3" width="6.8515625" style="0" customWidth="1"/>
    <col min="4" max="8" width="5.00390625" style="0" customWidth="1"/>
    <col min="9" max="9" width="3.140625" style="0" customWidth="1"/>
    <col min="10" max="10" width="4.28125" style="0" customWidth="1"/>
    <col min="11" max="11" width="4.28125" style="14" customWidth="1"/>
    <col min="12" max="17" width="4.28125" style="0" customWidth="1"/>
    <col min="19" max="19" width="5.28125" style="0" customWidth="1"/>
  </cols>
  <sheetData>
    <row r="1" spans="1:15" ht="12.75">
      <c r="A1" s="223" t="s">
        <v>134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7" ht="24" customHeight="1" thickBot="1">
      <c r="A2" s="230" t="s">
        <v>0</v>
      </c>
      <c r="B2" s="230" t="s">
        <v>18</v>
      </c>
      <c r="C2" s="236" t="s">
        <v>23</v>
      </c>
      <c r="D2" s="239" t="s">
        <v>59</v>
      </c>
      <c r="E2" s="240"/>
      <c r="F2" s="240"/>
      <c r="G2" s="240"/>
      <c r="H2" s="240"/>
      <c r="I2" s="241"/>
      <c r="J2" s="239" t="s">
        <v>60</v>
      </c>
      <c r="K2" s="240"/>
      <c r="L2" s="240"/>
      <c r="M2" s="240"/>
      <c r="N2" s="240"/>
      <c r="O2" s="240"/>
      <c r="P2" s="240"/>
      <c r="Q2" s="241"/>
    </row>
    <row r="3" spans="1:17" ht="12.75" customHeight="1">
      <c r="A3" s="231"/>
      <c r="B3" s="231"/>
      <c r="C3" s="237"/>
      <c r="D3" s="236" t="s">
        <v>19</v>
      </c>
      <c r="E3" s="236" t="s">
        <v>101</v>
      </c>
      <c r="F3" s="228" t="s">
        <v>20</v>
      </c>
      <c r="G3" s="229"/>
      <c r="H3" s="229"/>
      <c r="I3" s="229"/>
      <c r="J3" s="224" t="s">
        <v>2</v>
      </c>
      <c r="K3" s="225"/>
      <c r="L3" s="233" t="s">
        <v>3</v>
      </c>
      <c r="M3" s="234"/>
      <c r="N3" s="224" t="s">
        <v>4</v>
      </c>
      <c r="O3" s="225"/>
      <c r="P3" s="224" t="s">
        <v>5</v>
      </c>
      <c r="Q3" s="225"/>
    </row>
    <row r="4" spans="1:17" ht="12.75" customHeight="1">
      <c r="A4" s="231"/>
      <c r="B4" s="231"/>
      <c r="C4" s="237"/>
      <c r="D4" s="237"/>
      <c r="E4" s="237"/>
      <c r="F4" s="260" t="s">
        <v>21</v>
      </c>
      <c r="G4" s="263" t="s">
        <v>1</v>
      </c>
      <c r="H4" s="263"/>
      <c r="I4" s="228"/>
      <c r="J4" s="226"/>
      <c r="K4" s="227"/>
      <c r="L4" s="235"/>
      <c r="M4" s="228"/>
      <c r="N4" s="226"/>
      <c r="O4" s="227"/>
      <c r="P4" s="226"/>
      <c r="Q4" s="227"/>
    </row>
    <row r="5" spans="1:17" ht="60" customHeight="1">
      <c r="A5" s="231"/>
      <c r="B5" s="231"/>
      <c r="C5" s="237"/>
      <c r="D5" s="237"/>
      <c r="E5" s="237"/>
      <c r="F5" s="261"/>
      <c r="G5" s="264" t="s">
        <v>22</v>
      </c>
      <c r="H5" s="264"/>
      <c r="I5" s="260" t="s">
        <v>62</v>
      </c>
      <c r="J5" s="16" t="s">
        <v>102</v>
      </c>
      <c r="K5" s="41" t="s">
        <v>152</v>
      </c>
      <c r="L5" s="145" t="s">
        <v>103</v>
      </c>
      <c r="M5" s="172" t="s">
        <v>104</v>
      </c>
      <c r="N5" s="20" t="s">
        <v>105</v>
      </c>
      <c r="O5" s="21" t="s">
        <v>106</v>
      </c>
      <c r="P5" s="20" t="s">
        <v>107</v>
      </c>
      <c r="Q5" s="21" t="s">
        <v>122</v>
      </c>
    </row>
    <row r="6" spans="1:17" ht="63.75" customHeight="1">
      <c r="A6" s="232"/>
      <c r="B6" s="232"/>
      <c r="C6" s="238"/>
      <c r="D6" s="238"/>
      <c r="E6" s="238"/>
      <c r="F6" s="262"/>
      <c r="G6" s="13" t="s">
        <v>108</v>
      </c>
      <c r="H6" s="11" t="s">
        <v>109</v>
      </c>
      <c r="I6" s="262"/>
      <c r="J6" s="16" t="s">
        <v>99</v>
      </c>
      <c r="K6" s="41" t="s">
        <v>100</v>
      </c>
      <c r="L6" s="146" t="s">
        <v>184</v>
      </c>
      <c r="M6" s="173" t="s">
        <v>129</v>
      </c>
      <c r="N6" s="16" t="s">
        <v>185</v>
      </c>
      <c r="O6" s="17" t="s">
        <v>186</v>
      </c>
      <c r="P6" s="16" t="s">
        <v>185</v>
      </c>
      <c r="Q6" s="173" t="s">
        <v>129</v>
      </c>
    </row>
    <row r="7" spans="1:17" ht="12.75">
      <c r="A7" s="3">
        <v>1</v>
      </c>
      <c r="B7" s="3">
        <v>2</v>
      </c>
      <c r="C7" s="3">
        <v>3</v>
      </c>
      <c r="D7" s="3">
        <v>4</v>
      </c>
      <c r="E7" s="4">
        <v>5</v>
      </c>
      <c r="F7" s="3">
        <v>6</v>
      </c>
      <c r="G7" s="3">
        <v>7</v>
      </c>
      <c r="H7" s="3">
        <v>8</v>
      </c>
      <c r="I7" s="12">
        <v>9</v>
      </c>
      <c r="J7" s="18">
        <v>10</v>
      </c>
      <c r="K7" s="42">
        <v>11</v>
      </c>
      <c r="L7" s="147">
        <v>12</v>
      </c>
      <c r="M7" s="22">
        <v>13</v>
      </c>
      <c r="N7" s="18">
        <v>14</v>
      </c>
      <c r="O7" s="19">
        <v>15</v>
      </c>
      <c r="P7" s="18">
        <v>16</v>
      </c>
      <c r="Q7" s="19">
        <v>17</v>
      </c>
    </row>
    <row r="8" spans="1:17" ht="12.75" customHeight="1">
      <c r="A8" s="48"/>
      <c r="B8" s="115"/>
      <c r="C8" s="48"/>
      <c r="D8" s="48"/>
      <c r="E8" s="48"/>
      <c r="F8" s="48">
        <f>J8+K8+L8+M8+N8+O8+P8+Q8</f>
        <v>4320</v>
      </c>
      <c r="G8" s="48"/>
      <c r="H8" s="48"/>
      <c r="I8" s="23"/>
      <c r="J8" s="49">
        <f aca="true" t="shared" si="0" ref="J8:Q8">J9+J22+J27+J31</f>
        <v>612</v>
      </c>
      <c r="K8" s="50">
        <f t="shared" si="0"/>
        <v>792</v>
      </c>
      <c r="L8" s="148">
        <f t="shared" si="0"/>
        <v>576</v>
      </c>
      <c r="M8" s="23">
        <f t="shared" si="0"/>
        <v>324</v>
      </c>
      <c r="N8" s="49">
        <f t="shared" si="0"/>
        <v>468</v>
      </c>
      <c r="O8" s="51">
        <f t="shared" si="0"/>
        <v>756</v>
      </c>
      <c r="P8" s="49">
        <f t="shared" si="0"/>
        <v>468</v>
      </c>
      <c r="Q8" s="51">
        <f t="shared" si="0"/>
        <v>324</v>
      </c>
    </row>
    <row r="9" spans="1:17" ht="12.75" customHeight="1">
      <c r="A9" s="52" t="s">
        <v>25</v>
      </c>
      <c r="B9" s="116" t="s">
        <v>24</v>
      </c>
      <c r="C9" s="53" t="s">
        <v>196</v>
      </c>
      <c r="D9" s="54">
        <f>D10+D11+D12+D13+D14+D15+D16+D17+D18+D21+D19+D20</f>
        <v>2106</v>
      </c>
      <c r="E9" s="54">
        <f aca="true" t="shared" si="1" ref="E9:Q9">E10+E11+E12+E13+E14+E15+E16+E17+E18+E21+E19+E20</f>
        <v>702</v>
      </c>
      <c r="F9" s="54">
        <f t="shared" si="1"/>
        <v>1404</v>
      </c>
      <c r="G9" s="54">
        <f t="shared" si="1"/>
        <v>0</v>
      </c>
      <c r="H9" s="54">
        <f t="shared" si="1"/>
        <v>293</v>
      </c>
      <c r="I9" s="139">
        <f t="shared" si="1"/>
        <v>0</v>
      </c>
      <c r="J9" s="161">
        <f t="shared" si="1"/>
        <v>612</v>
      </c>
      <c r="K9" s="162">
        <f t="shared" si="1"/>
        <v>792</v>
      </c>
      <c r="L9" s="149">
        <f t="shared" si="1"/>
        <v>0</v>
      </c>
      <c r="M9" s="139">
        <f t="shared" si="1"/>
        <v>0</v>
      </c>
      <c r="N9" s="161">
        <f t="shared" si="1"/>
        <v>0</v>
      </c>
      <c r="O9" s="178">
        <f t="shared" si="1"/>
        <v>0</v>
      </c>
      <c r="P9" s="161">
        <f t="shared" si="1"/>
        <v>0</v>
      </c>
      <c r="Q9" s="178">
        <f t="shared" si="1"/>
        <v>0</v>
      </c>
    </row>
    <row r="10" spans="1:17" ht="12.75" customHeight="1">
      <c r="A10" s="23" t="s">
        <v>26</v>
      </c>
      <c r="B10" s="115" t="s">
        <v>13</v>
      </c>
      <c r="C10" s="24" t="s">
        <v>110</v>
      </c>
      <c r="D10" s="25">
        <v>117</v>
      </c>
      <c r="E10" s="26">
        <v>39</v>
      </c>
      <c r="F10" s="26">
        <v>78</v>
      </c>
      <c r="G10" s="26">
        <v>0</v>
      </c>
      <c r="H10" s="26">
        <v>0</v>
      </c>
      <c r="I10" s="27">
        <v>0</v>
      </c>
      <c r="J10" s="28">
        <v>34</v>
      </c>
      <c r="K10" s="43">
        <v>44</v>
      </c>
      <c r="L10" s="29">
        <v>0</v>
      </c>
      <c r="M10" s="30">
        <v>0</v>
      </c>
      <c r="N10" s="31">
        <v>0</v>
      </c>
      <c r="O10" s="32">
        <v>0</v>
      </c>
      <c r="P10" s="31">
        <v>0</v>
      </c>
      <c r="Q10" s="32">
        <v>0</v>
      </c>
    </row>
    <row r="11" spans="1:17" ht="12.75" customHeight="1">
      <c r="A11" s="23" t="s">
        <v>27</v>
      </c>
      <c r="B11" s="115" t="s">
        <v>14</v>
      </c>
      <c r="C11" s="24" t="s">
        <v>135</v>
      </c>
      <c r="D11" s="25">
        <v>176</v>
      </c>
      <c r="E11" s="26">
        <v>59</v>
      </c>
      <c r="F11" s="26">
        <v>117</v>
      </c>
      <c r="G11" s="26">
        <v>0</v>
      </c>
      <c r="H11" s="26">
        <v>0</v>
      </c>
      <c r="I11" s="27">
        <v>0</v>
      </c>
      <c r="J11" s="28">
        <v>51</v>
      </c>
      <c r="K11" s="43">
        <v>66</v>
      </c>
      <c r="L11" s="29">
        <v>0</v>
      </c>
      <c r="M11" s="30">
        <v>0</v>
      </c>
      <c r="N11" s="31">
        <v>0</v>
      </c>
      <c r="O11" s="32">
        <v>0</v>
      </c>
      <c r="P11" s="31">
        <v>0</v>
      </c>
      <c r="Q11" s="32">
        <v>0</v>
      </c>
    </row>
    <row r="12" spans="1:17" ht="12.75" customHeight="1">
      <c r="A12" s="23" t="s">
        <v>28</v>
      </c>
      <c r="B12" s="115" t="s">
        <v>6</v>
      </c>
      <c r="C12" s="24" t="s">
        <v>113</v>
      </c>
      <c r="D12" s="25">
        <v>117</v>
      </c>
      <c r="E12" s="26">
        <v>39</v>
      </c>
      <c r="F12" s="26">
        <v>78</v>
      </c>
      <c r="G12" s="26">
        <v>0</v>
      </c>
      <c r="H12" s="26">
        <v>78</v>
      </c>
      <c r="I12" s="27">
        <v>0</v>
      </c>
      <c r="J12" s="28">
        <v>34</v>
      </c>
      <c r="K12" s="43">
        <v>44</v>
      </c>
      <c r="L12" s="29">
        <v>0</v>
      </c>
      <c r="M12" s="30">
        <v>0</v>
      </c>
      <c r="N12" s="31">
        <v>0</v>
      </c>
      <c r="O12" s="32">
        <v>0</v>
      </c>
      <c r="P12" s="31">
        <v>0</v>
      </c>
      <c r="Q12" s="32">
        <v>0</v>
      </c>
    </row>
    <row r="13" spans="1:17" ht="12.75" customHeight="1">
      <c r="A13" s="23" t="s">
        <v>29</v>
      </c>
      <c r="B13" s="115" t="s">
        <v>15</v>
      </c>
      <c r="C13" s="24" t="s">
        <v>112</v>
      </c>
      <c r="D13" s="25">
        <v>176</v>
      </c>
      <c r="E13" s="26">
        <v>59</v>
      </c>
      <c r="F13" s="26">
        <v>117</v>
      </c>
      <c r="G13" s="26">
        <v>0</v>
      </c>
      <c r="H13" s="26">
        <v>0</v>
      </c>
      <c r="I13" s="27">
        <v>0</v>
      </c>
      <c r="J13" s="28">
        <v>51</v>
      </c>
      <c r="K13" s="43">
        <v>66</v>
      </c>
      <c r="L13" s="29">
        <v>0</v>
      </c>
      <c r="M13" s="30">
        <v>0</v>
      </c>
      <c r="N13" s="31">
        <v>0</v>
      </c>
      <c r="O13" s="32">
        <v>0</v>
      </c>
      <c r="P13" s="31">
        <v>0</v>
      </c>
      <c r="Q13" s="32">
        <v>0</v>
      </c>
    </row>
    <row r="14" spans="1:17" ht="12.75" customHeight="1">
      <c r="A14" s="23" t="s">
        <v>30</v>
      </c>
      <c r="B14" s="115" t="s">
        <v>139</v>
      </c>
      <c r="C14" s="24" t="s">
        <v>112</v>
      </c>
      <c r="D14" s="25">
        <v>176</v>
      </c>
      <c r="E14" s="26">
        <v>59</v>
      </c>
      <c r="F14" s="26">
        <v>117</v>
      </c>
      <c r="G14" s="26">
        <v>0</v>
      </c>
      <c r="H14" s="26">
        <v>0</v>
      </c>
      <c r="I14" s="27">
        <v>0</v>
      </c>
      <c r="J14" s="28">
        <v>51</v>
      </c>
      <c r="K14" s="43">
        <v>66</v>
      </c>
      <c r="L14" s="29">
        <v>0</v>
      </c>
      <c r="M14" s="30">
        <v>0</v>
      </c>
      <c r="N14" s="31">
        <v>0</v>
      </c>
      <c r="O14" s="32">
        <v>0</v>
      </c>
      <c r="P14" s="31">
        <v>0</v>
      </c>
      <c r="Q14" s="32">
        <v>0</v>
      </c>
    </row>
    <row r="15" spans="1:17" ht="12.75" customHeight="1">
      <c r="A15" s="23" t="s">
        <v>31</v>
      </c>
      <c r="B15" s="115" t="s">
        <v>140</v>
      </c>
      <c r="C15" s="24" t="s">
        <v>112</v>
      </c>
      <c r="D15" s="25">
        <v>117</v>
      </c>
      <c r="E15" s="26">
        <v>39</v>
      </c>
      <c r="F15" s="26">
        <v>78</v>
      </c>
      <c r="G15" s="26">
        <v>0</v>
      </c>
      <c r="H15" s="26">
        <v>15</v>
      </c>
      <c r="I15" s="27">
        <v>0</v>
      </c>
      <c r="J15" s="28">
        <v>34</v>
      </c>
      <c r="K15" s="43">
        <v>44</v>
      </c>
      <c r="L15" s="29">
        <v>0</v>
      </c>
      <c r="M15" s="30">
        <v>0</v>
      </c>
      <c r="N15" s="31">
        <v>0</v>
      </c>
      <c r="O15" s="32">
        <v>0</v>
      </c>
      <c r="P15" s="31">
        <v>0</v>
      </c>
      <c r="Q15" s="32">
        <v>0</v>
      </c>
    </row>
    <row r="16" spans="1:17" ht="12.75" customHeight="1">
      <c r="A16" s="23" t="s">
        <v>32</v>
      </c>
      <c r="B16" s="115" t="s">
        <v>141</v>
      </c>
      <c r="C16" s="24" t="s">
        <v>112</v>
      </c>
      <c r="D16" s="25">
        <v>117</v>
      </c>
      <c r="E16" s="26">
        <v>39</v>
      </c>
      <c r="F16" s="26">
        <v>78</v>
      </c>
      <c r="G16" s="26">
        <v>0</v>
      </c>
      <c r="H16" s="26">
        <v>0</v>
      </c>
      <c r="I16" s="27">
        <v>0</v>
      </c>
      <c r="J16" s="28">
        <v>34</v>
      </c>
      <c r="K16" s="43">
        <v>44</v>
      </c>
      <c r="L16" s="29">
        <v>0</v>
      </c>
      <c r="M16" s="30">
        <v>0</v>
      </c>
      <c r="N16" s="31">
        <v>0</v>
      </c>
      <c r="O16" s="32">
        <v>0</v>
      </c>
      <c r="P16" s="31">
        <v>0</v>
      </c>
      <c r="Q16" s="32">
        <v>0</v>
      </c>
    </row>
    <row r="17" spans="1:17" ht="12.75" customHeight="1">
      <c r="A17" s="23" t="s">
        <v>33</v>
      </c>
      <c r="B17" s="115" t="s">
        <v>7</v>
      </c>
      <c r="C17" s="24" t="s">
        <v>111</v>
      </c>
      <c r="D17" s="25">
        <v>176</v>
      </c>
      <c r="E17" s="26">
        <v>59</v>
      </c>
      <c r="F17" s="26">
        <v>117</v>
      </c>
      <c r="G17" s="26">
        <v>0</v>
      </c>
      <c r="H17" s="26">
        <v>117</v>
      </c>
      <c r="I17" s="27">
        <v>0</v>
      </c>
      <c r="J17" s="28">
        <v>51</v>
      </c>
      <c r="K17" s="43">
        <v>66</v>
      </c>
      <c r="L17" s="29">
        <v>0</v>
      </c>
      <c r="M17" s="30">
        <v>0</v>
      </c>
      <c r="N17" s="31">
        <v>0</v>
      </c>
      <c r="O17" s="32">
        <v>0</v>
      </c>
      <c r="P17" s="31">
        <v>0</v>
      </c>
      <c r="Q17" s="32">
        <v>0</v>
      </c>
    </row>
    <row r="18" spans="1:17" ht="12.75" customHeight="1">
      <c r="A18" s="23" t="s">
        <v>34</v>
      </c>
      <c r="B18" s="115" t="s">
        <v>16</v>
      </c>
      <c r="C18" s="24" t="s">
        <v>113</v>
      </c>
      <c r="D18" s="25">
        <v>117</v>
      </c>
      <c r="E18" s="26">
        <v>39</v>
      </c>
      <c r="F18" s="33">
        <v>78</v>
      </c>
      <c r="G18" s="33">
        <v>0</v>
      </c>
      <c r="H18" s="33">
        <v>0</v>
      </c>
      <c r="I18" s="27">
        <v>0</v>
      </c>
      <c r="J18" s="28">
        <v>34</v>
      </c>
      <c r="K18" s="43">
        <v>44</v>
      </c>
      <c r="L18" s="29">
        <v>0</v>
      </c>
      <c r="M18" s="30">
        <v>0</v>
      </c>
      <c r="N18" s="31">
        <v>0</v>
      </c>
      <c r="O18" s="32">
        <v>0</v>
      </c>
      <c r="P18" s="31">
        <v>0</v>
      </c>
      <c r="Q18" s="32">
        <v>0</v>
      </c>
    </row>
    <row r="19" spans="1:17" ht="12.75" customHeight="1">
      <c r="A19" s="23" t="s">
        <v>35</v>
      </c>
      <c r="B19" s="117" t="s">
        <v>8</v>
      </c>
      <c r="C19" s="34" t="s">
        <v>114</v>
      </c>
      <c r="D19" s="35">
        <v>435</v>
      </c>
      <c r="E19" s="33">
        <v>145</v>
      </c>
      <c r="F19" s="26">
        <v>290</v>
      </c>
      <c r="G19" s="26">
        <v>0</v>
      </c>
      <c r="H19" s="26">
        <v>0</v>
      </c>
      <c r="I19" s="27">
        <v>0</v>
      </c>
      <c r="J19" s="36">
        <v>136</v>
      </c>
      <c r="K19" s="44">
        <v>154</v>
      </c>
      <c r="L19" s="37">
        <v>0</v>
      </c>
      <c r="M19" s="38">
        <v>0</v>
      </c>
      <c r="N19" s="39">
        <v>0</v>
      </c>
      <c r="O19" s="40">
        <v>0</v>
      </c>
      <c r="P19" s="39">
        <v>0</v>
      </c>
      <c r="Q19" s="40">
        <v>0</v>
      </c>
    </row>
    <row r="20" spans="1:17" ht="12.75" customHeight="1">
      <c r="A20" s="23" t="s">
        <v>36</v>
      </c>
      <c r="B20" s="115" t="s">
        <v>142</v>
      </c>
      <c r="C20" s="34" t="s">
        <v>112</v>
      </c>
      <c r="D20" s="25">
        <v>241</v>
      </c>
      <c r="E20" s="26">
        <v>80</v>
      </c>
      <c r="F20" s="26">
        <v>161</v>
      </c>
      <c r="G20" s="26">
        <v>0</v>
      </c>
      <c r="H20" s="26">
        <v>13</v>
      </c>
      <c r="I20" s="27">
        <v>0</v>
      </c>
      <c r="J20" s="28">
        <v>51</v>
      </c>
      <c r="K20" s="43">
        <v>110</v>
      </c>
      <c r="L20" s="29">
        <v>0</v>
      </c>
      <c r="M20" s="30">
        <v>0</v>
      </c>
      <c r="N20" s="31">
        <v>0</v>
      </c>
      <c r="O20" s="32">
        <v>0</v>
      </c>
      <c r="P20" s="31">
        <v>0</v>
      </c>
      <c r="Q20" s="32">
        <v>0</v>
      </c>
    </row>
    <row r="21" spans="1:17" ht="12.75" customHeight="1">
      <c r="A21" s="23" t="s">
        <v>37</v>
      </c>
      <c r="B21" s="115" t="s">
        <v>17</v>
      </c>
      <c r="C21" s="24" t="s">
        <v>115</v>
      </c>
      <c r="D21" s="25">
        <v>141</v>
      </c>
      <c r="E21" s="26">
        <v>46</v>
      </c>
      <c r="F21" s="26">
        <v>95</v>
      </c>
      <c r="G21" s="26">
        <v>0</v>
      </c>
      <c r="H21" s="26">
        <v>70</v>
      </c>
      <c r="I21" s="27">
        <v>0</v>
      </c>
      <c r="J21" s="28">
        <v>51</v>
      </c>
      <c r="K21" s="43">
        <v>44</v>
      </c>
      <c r="L21" s="29">
        <v>0</v>
      </c>
      <c r="M21" s="30">
        <v>0</v>
      </c>
      <c r="N21" s="31">
        <v>0</v>
      </c>
      <c r="O21" s="32">
        <v>0</v>
      </c>
      <c r="P21" s="31">
        <v>0</v>
      </c>
      <c r="Q21" s="32">
        <v>0</v>
      </c>
    </row>
    <row r="22" spans="1:17" ht="12.75" customHeight="1">
      <c r="A22" s="52" t="s">
        <v>63</v>
      </c>
      <c r="B22" s="116" t="s">
        <v>64</v>
      </c>
      <c r="C22" s="53" t="s">
        <v>128</v>
      </c>
      <c r="D22" s="54">
        <f>D23+D24+D25+D26</f>
        <v>633</v>
      </c>
      <c r="E22" s="54">
        <f aca="true" t="shared" si="2" ref="E22:O22">E23+E24+E25+E26</f>
        <v>213</v>
      </c>
      <c r="F22" s="55">
        <f t="shared" si="2"/>
        <v>420</v>
      </c>
      <c r="G22" s="55">
        <f t="shared" si="2"/>
        <v>0</v>
      </c>
      <c r="H22" s="55">
        <f t="shared" si="2"/>
        <v>370</v>
      </c>
      <c r="I22" s="56">
        <f t="shared" si="2"/>
        <v>0</v>
      </c>
      <c r="J22" s="57">
        <f t="shared" si="2"/>
        <v>0</v>
      </c>
      <c r="K22" s="58">
        <f t="shared" si="2"/>
        <v>0</v>
      </c>
      <c r="L22" s="150">
        <f t="shared" si="2"/>
        <v>112</v>
      </c>
      <c r="M22" s="56">
        <f t="shared" si="2"/>
        <v>36</v>
      </c>
      <c r="N22" s="57">
        <f t="shared" si="2"/>
        <v>52</v>
      </c>
      <c r="O22" s="59">
        <f t="shared" si="2"/>
        <v>84</v>
      </c>
      <c r="P22" s="57">
        <f>P23+P24+P25+P26</f>
        <v>91</v>
      </c>
      <c r="Q22" s="59">
        <f>Q23+Q24+Q25+Q26</f>
        <v>45</v>
      </c>
    </row>
    <row r="23" spans="1:17" ht="12.75" customHeight="1">
      <c r="A23" s="60" t="s">
        <v>66</v>
      </c>
      <c r="B23" s="118" t="s">
        <v>65</v>
      </c>
      <c r="C23" s="24" t="s">
        <v>113</v>
      </c>
      <c r="D23" s="60">
        <v>55</v>
      </c>
      <c r="E23" s="30">
        <v>7</v>
      </c>
      <c r="F23" s="45">
        <v>48</v>
      </c>
      <c r="G23" s="45">
        <v>0</v>
      </c>
      <c r="H23" s="45">
        <v>22</v>
      </c>
      <c r="I23" s="83">
        <v>0</v>
      </c>
      <c r="J23" s="163">
        <v>0</v>
      </c>
      <c r="K23" s="50">
        <v>0</v>
      </c>
      <c r="L23" s="151">
        <v>0</v>
      </c>
      <c r="M23" s="83">
        <v>0</v>
      </c>
      <c r="N23" s="163">
        <v>0</v>
      </c>
      <c r="O23" s="50">
        <v>0</v>
      </c>
      <c r="P23" s="163">
        <v>39</v>
      </c>
      <c r="Q23" s="50">
        <v>9</v>
      </c>
    </row>
    <row r="24" spans="1:17" ht="12.75" customHeight="1">
      <c r="A24" s="60" t="s">
        <v>67</v>
      </c>
      <c r="B24" s="118" t="s">
        <v>15</v>
      </c>
      <c r="C24" s="24" t="s">
        <v>123</v>
      </c>
      <c r="D24" s="60">
        <v>55</v>
      </c>
      <c r="E24" s="30">
        <v>7</v>
      </c>
      <c r="F24" s="45">
        <v>48</v>
      </c>
      <c r="G24" s="45">
        <v>0</v>
      </c>
      <c r="H24" s="45">
        <v>24</v>
      </c>
      <c r="I24" s="83">
        <v>0</v>
      </c>
      <c r="J24" s="163">
        <v>0</v>
      </c>
      <c r="K24" s="50">
        <v>0</v>
      </c>
      <c r="L24" s="151">
        <v>48</v>
      </c>
      <c r="M24" s="83">
        <v>0</v>
      </c>
      <c r="N24" s="163">
        <v>0</v>
      </c>
      <c r="O24" s="50">
        <v>0</v>
      </c>
      <c r="P24" s="163">
        <v>0</v>
      </c>
      <c r="Q24" s="50">
        <v>0</v>
      </c>
    </row>
    <row r="25" spans="1:17" ht="12.75" customHeight="1">
      <c r="A25" s="60" t="s">
        <v>68</v>
      </c>
      <c r="B25" s="119" t="s">
        <v>6</v>
      </c>
      <c r="C25" s="61" t="s">
        <v>127</v>
      </c>
      <c r="D25" s="60">
        <v>199</v>
      </c>
      <c r="E25" s="189">
        <v>37</v>
      </c>
      <c r="F25" s="48">
        <v>162</v>
      </c>
      <c r="G25" s="45">
        <v>0</v>
      </c>
      <c r="H25" s="45">
        <v>162</v>
      </c>
      <c r="I25" s="83">
        <v>0</v>
      </c>
      <c r="J25" s="163">
        <v>0</v>
      </c>
      <c r="K25" s="50">
        <v>0</v>
      </c>
      <c r="L25" s="151">
        <v>32</v>
      </c>
      <c r="M25" s="83">
        <v>18</v>
      </c>
      <c r="N25" s="163">
        <v>26</v>
      </c>
      <c r="O25" s="50">
        <v>42</v>
      </c>
      <c r="P25" s="163">
        <v>26</v>
      </c>
      <c r="Q25" s="50">
        <v>18</v>
      </c>
    </row>
    <row r="26" spans="1:17" ht="12.75" customHeight="1">
      <c r="A26" s="60" t="s">
        <v>69</v>
      </c>
      <c r="B26" s="118" t="s">
        <v>7</v>
      </c>
      <c r="C26" s="62" t="s">
        <v>124</v>
      </c>
      <c r="D26" s="60">
        <v>324</v>
      </c>
      <c r="E26" s="30">
        <v>162</v>
      </c>
      <c r="F26" s="45">
        <v>162</v>
      </c>
      <c r="G26" s="45">
        <v>0</v>
      </c>
      <c r="H26" s="45">
        <v>162</v>
      </c>
      <c r="I26" s="83">
        <v>0</v>
      </c>
      <c r="J26" s="163">
        <v>0</v>
      </c>
      <c r="K26" s="50">
        <v>0</v>
      </c>
      <c r="L26" s="151">
        <v>32</v>
      </c>
      <c r="M26" s="83">
        <v>18</v>
      </c>
      <c r="N26" s="163">
        <v>26</v>
      </c>
      <c r="O26" s="50">
        <v>42</v>
      </c>
      <c r="P26" s="163">
        <v>26</v>
      </c>
      <c r="Q26" s="50">
        <v>18</v>
      </c>
    </row>
    <row r="27" spans="1:17" ht="12.75" customHeight="1">
      <c r="A27" s="63" t="s">
        <v>70</v>
      </c>
      <c r="B27" s="120" t="s">
        <v>71</v>
      </c>
      <c r="C27" s="64" t="s">
        <v>195</v>
      </c>
      <c r="D27" s="54">
        <f>D30+D28+D29</f>
        <v>321</v>
      </c>
      <c r="E27" s="54">
        <f aca="true" t="shared" si="3" ref="E27:Q27">E30+E28+E29</f>
        <v>105</v>
      </c>
      <c r="F27" s="55">
        <f t="shared" si="3"/>
        <v>216</v>
      </c>
      <c r="G27" s="55">
        <f t="shared" si="3"/>
        <v>0</v>
      </c>
      <c r="H27" s="55">
        <f t="shared" si="3"/>
        <v>88</v>
      </c>
      <c r="I27" s="56">
        <f t="shared" si="3"/>
        <v>0</v>
      </c>
      <c r="J27" s="57">
        <f t="shared" si="3"/>
        <v>0</v>
      </c>
      <c r="K27" s="58">
        <f t="shared" si="3"/>
        <v>0</v>
      </c>
      <c r="L27" s="150">
        <f t="shared" si="3"/>
        <v>0</v>
      </c>
      <c r="M27" s="56">
        <f t="shared" si="3"/>
        <v>0</v>
      </c>
      <c r="N27" s="57">
        <f t="shared" si="3"/>
        <v>65</v>
      </c>
      <c r="O27" s="59">
        <f t="shared" si="3"/>
        <v>63</v>
      </c>
      <c r="P27" s="57">
        <f t="shared" si="3"/>
        <v>52</v>
      </c>
      <c r="Q27" s="59">
        <f t="shared" si="3"/>
        <v>36</v>
      </c>
    </row>
    <row r="28" spans="1:17" ht="12.75" customHeight="1">
      <c r="A28" s="65" t="s">
        <v>72</v>
      </c>
      <c r="B28" s="121" t="s">
        <v>8</v>
      </c>
      <c r="C28" s="182" t="s">
        <v>123</v>
      </c>
      <c r="D28" s="37">
        <v>78</v>
      </c>
      <c r="E28" s="38">
        <v>26</v>
      </c>
      <c r="F28" s="45">
        <v>52</v>
      </c>
      <c r="G28" s="45">
        <v>0</v>
      </c>
      <c r="H28" s="45">
        <v>24</v>
      </c>
      <c r="I28" s="83">
        <v>0</v>
      </c>
      <c r="J28" s="163">
        <v>0</v>
      </c>
      <c r="K28" s="50">
        <v>0</v>
      </c>
      <c r="L28" s="151">
        <v>0</v>
      </c>
      <c r="M28" s="83">
        <v>0</v>
      </c>
      <c r="N28" s="163">
        <v>0</v>
      </c>
      <c r="O28" s="50">
        <v>0</v>
      </c>
      <c r="P28" s="163">
        <v>52</v>
      </c>
      <c r="Q28" s="50">
        <v>0</v>
      </c>
    </row>
    <row r="29" spans="1:17" ht="12.75" customHeight="1">
      <c r="A29" s="65" t="s">
        <v>144</v>
      </c>
      <c r="B29" s="121" t="s">
        <v>143</v>
      </c>
      <c r="C29" s="182" t="s">
        <v>123</v>
      </c>
      <c r="D29" s="37">
        <v>54</v>
      </c>
      <c r="E29" s="38">
        <v>18</v>
      </c>
      <c r="F29" s="45">
        <v>36</v>
      </c>
      <c r="G29" s="45">
        <v>0</v>
      </c>
      <c r="H29" s="45">
        <v>6</v>
      </c>
      <c r="I29" s="83">
        <v>0</v>
      </c>
      <c r="J29" s="163">
        <v>0</v>
      </c>
      <c r="K29" s="50">
        <v>0</v>
      </c>
      <c r="L29" s="151">
        <v>0</v>
      </c>
      <c r="M29" s="83">
        <v>0</v>
      </c>
      <c r="N29" s="163">
        <v>0</v>
      </c>
      <c r="O29" s="50">
        <v>0</v>
      </c>
      <c r="P29" s="163">
        <v>0</v>
      </c>
      <c r="Q29" s="50">
        <v>36</v>
      </c>
    </row>
    <row r="30" spans="1:17" ht="12.75" customHeight="1">
      <c r="A30" s="65" t="s">
        <v>145</v>
      </c>
      <c r="B30" s="121" t="s">
        <v>140</v>
      </c>
      <c r="C30" s="182" t="s">
        <v>113</v>
      </c>
      <c r="D30" s="37">
        <v>189</v>
      </c>
      <c r="E30" s="38">
        <v>61</v>
      </c>
      <c r="F30" s="45">
        <v>128</v>
      </c>
      <c r="G30" s="45">
        <v>0</v>
      </c>
      <c r="H30" s="45">
        <v>58</v>
      </c>
      <c r="I30" s="83">
        <v>0</v>
      </c>
      <c r="J30" s="163">
        <v>0</v>
      </c>
      <c r="K30" s="50">
        <v>0</v>
      </c>
      <c r="L30" s="151">
        <v>0</v>
      </c>
      <c r="M30" s="83">
        <v>0</v>
      </c>
      <c r="N30" s="163">
        <v>65</v>
      </c>
      <c r="O30" s="50">
        <v>63</v>
      </c>
      <c r="P30" s="163">
        <v>0</v>
      </c>
      <c r="Q30" s="50">
        <v>0</v>
      </c>
    </row>
    <row r="31" spans="1:17" ht="12.75">
      <c r="A31" s="66" t="s">
        <v>40</v>
      </c>
      <c r="B31" s="122" t="s">
        <v>41</v>
      </c>
      <c r="C31" s="67" t="s">
        <v>199</v>
      </c>
      <c r="D31" s="55">
        <f>D32+D46</f>
        <v>3420</v>
      </c>
      <c r="E31" s="55">
        <f aca="true" t="shared" si="4" ref="E31:O31">E32+E46</f>
        <v>1140</v>
      </c>
      <c r="F31" s="68">
        <f t="shared" si="4"/>
        <v>2280</v>
      </c>
      <c r="G31" s="68">
        <f t="shared" si="4"/>
        <v>0</v>
      </c>
      <c r="H31" s="68">
        <f t="shared" si="4"/>
        <v>1075</v>
      </c>
      <c r="I31" s="69">
        <f t="shared" si="4"/>
        <v>40</v>
      </c>
      <c r="J31" s="70">
        <f t="shared" si="4"/>
        <v>0</v>
      </c>
      <c r="K31" s="71">
        <f t="shared" si="4"/>
        <v>0</v>
      </c>
      <c r="L31" s="152">
        <f t="shared" si="4"/>
        <v>464</v>
      </c>
      <c r="M31" s="69">
        <f t="shared" si="4"/>
        <v>288</v>
      </c>
      <c r="N31" s="70">
        <f t="shared" si="4"/>
        <v>351</v>
      </c>
      <c r="O31" s="72">
        <f t="shared" si="4"/>
        <v>609</v>
      </c>
      <c r="P31" s="70">
        <f>P32+P46</f>
        <v>325</v>
      </c>
      <c r="Q31" s="72">
        <f>Q32+Q46</f>
        <v>243</v>
      </c>
    </row>
    <row r="32" spans="1:17" ht="12.75">
      <c r="A32" s="73" t="s">
        <v>38</v>
      </c>
      <c r="B32" s="123" t="s">
        <v>73</v>
      </c>
      <c r="C32" s="74" t="s">
        <v>198</v>
      </c>
      <c r="D32" s="75">
        <f>D33+D34+D35+D36+D37+D38+D40+D41+D42+D43+D45+D44</f>
        <v>897</v>
      </c>
      <c r="E32" s="75">
        <f aca="true" t="shared" si="5" ref="E32:Q32">E33+E34+E35+E36+E37+E38+E40+E41+E42+E43+E45+E44</f>
        <v>299</v>
      </c>
      <c r="F32" s="75">
        <f t="shared" si="5"/>
        <v>598</v>
      </c>
      <c r="G32" s="75">
        <f t="shared" si="5"/>
        <v>0</v>
      </c>
      <c r="H32" s="75">
        <f t="shared" si="5"/>
        <v>246</v>
      </c>
      <c r="I32" s="140">
        <f t="shared" si="5"/>
        <v>0</v>
      </c>
      <c r="J32" s="164">
        <f t="shared" si="5"/>
        <v>0</v>
      </c>
      <c r="K32" s="165">
        <f t="shared" si="5"/>
        <v>0</v>
      </c>
      <c r="L32" s="153">
        <f t="shared" si="5"/>
        <v>32</v>
      </c>
      <c r="M32" s="140">
        <f t="shared" si="5"/>
        <v>54</v>
      </c>
      <c r="N32" s="164">
        <f t="shared" si="5"/>
        <v>52</v>
      </c>
      <c r="O32" s="165">
        <f t="shared" si="5"/>
        <v>126</v>
      </c>
      <c r="P32" s="164">
        <f t="shared" si="5"/>
        <v>91</v>
      </c>
      <c r="Q32" s="165">
        <f t="shared" si="5"/>
        <v>243</v>
      </c>
    </row>
    <row r="33" spans="1:17" ht="12.75" customHeight="1">
      <c r="A33" s="45" t="s">
        <v>86</v>
      </c>
      <c r="B33" s="124" t="s">
        <v>146</v>
      </c>
      <c r="C33" s="182" t="s">
        <v>113</v>
      </c>
      <c r="D33" s="45">
        <v>102</v>
      </c>
      <c r="E33" s="190">
        <v>34</v>
      </c>
      <c r="F33" s="45">
        <v>68</v>
      </c>
      <c r="G33" s="45">
        <v>0</v>
      </c>
      <c r="H33" s="45">
        <v>16</v>
      </c>
      <c r="I33" s="83">
        <v>0</v>
      </c>
      <c r="J33" s="163">
        <v>0</v>
      </c>
      <c r="K33" s="50">
        <v>0</v>
      </c>
      <c r="L33" s="151">
        <v>0</v>
      </c>
      <c r="M33" s="83">
        <v>0</v>
      </c>
      <c r="N33" s="163">
        <v>26</v>
      </c>
      <c r="O33" s="50">
        <v>42</v>
      </c>
      <c r="P33" s="163">
        <v>0</v>
      </c>
      <c r="Q33" s="50">
        <v>0</v>
      </c>
    </row>
    <row r="34" spans="1:17" ht="12.75" customHeight="1">
      <c r="A34" s="45" t="s">
        <v>87</v>
      </c>
      <c r="B34" s="124" t="s">
        <v>147</v>
      </c>
      <c r="C34" s="182" t="s">
        <v>193</v>
      </c>
      <c r="D34" s="45">
        <v>75</v>
      </c>
      <c r="E34" s="190">
        <v>25</v>
      </c>
      <c r="F34" s="45">
        <v>50</v>
      </c>
      <c r="G34" s="45">
        <v>0</v>
      </c>
      <c r="H34" s="45">
        <v>10</v>
      </c>
      <c r="I34" s="83">
        <v>0</v>
      </c>
      <c r="J34" s="163">
        <v>0</v>
      </c>
      <c r="K34" s="50">
        <v>0</v>
      </c>
      <c r="L34" s="151">
        <v>32</v>
      </c>
      <c r="M34" s="83">
        <v>18</v>
      </c>
      <c r="N34" s="163">
        <v>0</v>
      </c>
      <c r="O34" s="50">
        <v>0</v>
      </c>
      <c r="P34" s="163">
        <v>0</v>
      </c>
      <c r="Q34" s="50">
        <v>0</v>
      </c>
    </row>
    <row r="35" spans="1:17" ht="12.75" customHeight="1">
      <c r="A35" s="45" t="s">
        <v>88</v>
      </c>
      <c r="B35" s="124" t="s">
        <v>148</v>
      </c>
      <c r="C35" s="182" t="s">
        <v>116</v>
      </c>
      <c r="D35" s="45">
        <v>54</v>
      </c>
      <c r="E35" s="190">
        <v>18</v>
      </c>
      <c r="F35" s="45">
        <v>36</v>
      </c>
      <c r="G35" s="45">
        <v>0</v>
      </c>
      <c r="H35" s="45">
        <v>12</v>
      </c>
      <c r="I35" s="83">
        <v>0</v>
      </c>
      <c r="J35" s="163">
        <v>0</v>
      </c>
      <c r="K35" s="50">
        <v>0</v>
      </c>
      <c r="L35" s="151">
        <v>0</v>
      </c>
      <c r="M35" s="83">
        <v>36</v>
      </c>
      <c r="N35" s="163">
        <v>0</v>
      </c>
      <c r="O35" s="50">
        <v>0</v>
      </c>
      <c r="P35" s="163">
        <v>0</v>
      </c>
      <c r="Q35" s="50">
        <v>0</v>
      </c>
    </row>
    <row r="36" spans="1:17" ht="12.75" customHeight="1">
      <c r="A36" s="45" t="s">
        <v>89</v>
      </c>
      <c r="B36" s="124" t="s">
        <v>149</v>
      </c>
      <c r="C36" s="182" t="s">
        <v>113</v>
      </c>
      <c r="D36" s="45">
        <v>93</v>
      </c>
      <c r="E36" s="190">
        <v>31</v>
      </c>
      <c r="F36" s="45">
        <v>62</v>
      </c>
      <c r="G36" s="45">
        <v>0</v>
      </c>
      <c r="H36" s="45">
        <v>36</v>
      </c>
      <c r="I36" s="83">
        <v>0</v>
      </c>
      <c r="J36" s="163">
        <v>0</v>
      </c>
      <c r="K36" s="50">
        <v>0</v>
      </c>
      <c r="L36" s="151">
        <v>0</v>
      </c>
      <c r="M36" s="83">
        <v>0</v>
      </c>
      <c r="N36" s="163">
        <v>0</v>
      </c>
      <c r="O36" s="50">
        <v>0</v>
      </c>
      <c r="P36" s="163">
        <v>26</v>
      </c>
      <c r="Q36" s="50">
        <v>36</v>
      </c>
    </row>
    <row r="37" spans="1:17" ht="12.75" customHeight="1">
      <c r="A37" s="45" t="s">
        <v>90</v>
      </c>
      <c r="B37" s="124" t="s">
        <v>150</v>
      </c>
      <c r="C37" s="182" t="s">
        <v>116</v>
      </c>
      <c r="D37" s="45">
        <v>54</v>
      </c>
      <c r="E37" s="187">
        <v>18</v>
      </c>
      <c r="F37" s="45">
        <v>36</v>
      </c>
      <c r="G37" s="45">
        <v>0</v>
      </c>
      <c r="H37" s="45">
        <v>14</v>
      </c>
      <c r="I37" s="83">
        <v>0</v>
      </c>
      <c r="J37" s="163">
        <v>0</v>
      </c>
      <c r="K37" s="50">
        <v>0</v>
      </c>
      <c r="L37" s="151">
        <v>0</v>
      </c>
      <c r="M37" s="83">
        <v>0</v>
      </c>
      <c r="N37" s="163">
        <v>0</v>
      </c>
      <c r="O37" s="50">
        <v>0</v>
      </c>
      <c r="P37" s="163">
        <v>0</v>
      </c>
      <c r="Q37" s="50">
        <v>36</v>
      </c>
    </row>
    <row r="38" spans="1:17" ht="12.75" customHeight="1">
      <c r="A38" s="45" t="s">
        <v>91</v>
      </c>
      <c r="B38" s="124" t="s">
        <v>151</v>
      </c>
      <c r="C38" s="182" t="s">
        <v>116</v>
      </c>
      <c r="D38" s="45">
        <v>54</v>
      </c>
      <c r="E38" s="187">
        <v>18</v>
      </c>
      <c r="F38" s="45">
        <v>36</v>
      </c>
      <c r="G38" s="45">
        <v>0</v>
      </c>
      <c r="H38" s="45">
        <v>10</v>
      </c>
      <c r="I38" s="83">
        <v>0</v>
      </c>
      <c r="J38" s="163">
        <v>0</v>
      </c>
      <c r="K38" s="50">
        <v>0</v>
      </c>
      <c r="L38" s="151">
        <v>0</v>
      </c>
      <c r="M38" s="83">
        <v>0</v>
      </c>
      <c r="N38" s="163">
        <v>0</v>
      </c>
      <c r="O38" s="50">
        <v>0</v>
      </c>
      <c r="P38" s="163">
        <v>0</v>
      </c>
      <c r="Q38" s="50">
        <v>36</v>
      </c>
    </row>
    <row r="39" spans="1:17" ht="12.75" customHeight="1">
      <c r="A39" s="76">
        <v>1</v>
      </c>
      <c r="B39" s="76">
        <v>2</v>
      </c>
      <c r="C39" s="192">
        <v>3</v>
      </c>
      <c r="D39" s="76">
        <v>4</v>
      </c>
      <c r="E39" s="77">
        <v>5</v>
      </c>
      <c r="F39" s="76">
        <v>6</v>
      </c>
      <c r="G39" s="76">
        <v>7</v>
      </c>
      <c r="H39" s="76">
        <v>8</v>
      </c>
      <c r="I39" s="78">
        <v>9</v>
      </c>
      <c r="J39" s="79">
        <v>10</v>
      </c>
      <c r="K39" s="80">
        <v>11</v>
      </c>
      <c r="L39" s="154">
        <v>12</v>
      </c>
      <c r="M39" s="174">
        <v>13</v>
      </c>
      <c r="N39" s="79">
        <v>14</v>
      </c>
      <c r="O39" s="81">
        <v>15</v>
      </c>
      <c r="P39" s="79">
        <v>16</v>
      </c>
      <c r="Q39" s="81">
        <v>17</v>
      </c>
    </row>
    <row r="40" spans="1:17" ht="12.75" customHeight="1">
      <c r="A40" s="45" t="s">
        <v>92</v>
      </c>
      <c r="B40" s="124" t="s">
        <v>153</v>
      </c>
      <c r="C40" s="182" t="s">
        <v>113</v>
      </c>
      <c r="D40" s="45">
        <v>72</v>
      </c>
      <c r="E40" s="65">
        <v>24</v>
      </c>
      <c r="F40" s="45">
        <v>48</v>
      </c>
      <c r="G40" s="45">
        <v>0</v>
      </c>
      <c r="H40" s="45">
        <v>14</v>
      </c>
      <c r="I40" s="83">
        <v>0</v>
      </c>
      <c r="J40" s="163">
        <v>0</v>
      </c>
      <c r="K40" s="50">
        <v>0</v>
      </c>
      <c r="L40" s="151">
        <v>0</v>
      </c>
      <c r="M40" s="83">
        <v>0</v>
      </c>
      <c r="N40" s="163">
        <v>0</v>
      </c>
      <c r="O40" s="50">
        <v>0</v>
      </c>
      <c r="P40" s="163">
        <v>39</v>
      </c>
      <c r="Q40" s="50">
        <v>9</v>
      </c>
    </row>
    <row r="41" spans="1:17" ht="12.75" customHeight="1">
      <c r="A41" s="45" t="s">
        <v>93</v>
      </c>
      <c r="B41" s="124" t="s">
        <v>154</v>
      </c>
      <c r="C41" s="182" t="s">
        <v>116</v>
      </c>
      <c r="D41" s="45">
        <v>54</v>
      </c>
      <c r="E41" s="65">
        <v>18</v>
      </c>
      <c r="F41" s="45">
        <v>36</v>
      </c>
      <c r="G41" s="45">
        <v>0</v>
      </c>
      <c r="H41" s="45">
        <v>14</v>
      </c>
      <c r="I41" s="83">
        <v>0</v>
      </c>
      <c r="J41" s="163">
        <v>0</v>
      </c>
      <c r="K41" s="50">
        <v>0</v>
      </c>
      <c r="L41" s="151">
        <v>0</v>
      </c>
      <c r="M41" s="83">
        <v>0</v>
      </c>
      <c r="N41" s="163">
        <v>0</v>
      </c>
      <c r="O41" s="50">
        <v>0</v>
      </c>
      <c r="P41" s="163">
        <v>0</v>
      </c>
      <c r="Q41" s="50">
        <v>36</v>
      </c>
    </row>
    <row r="42" spans="1:17" ht="12.75" customHeight="1">
      <c r="A42" s="45" t="s">
        <v>94</v>
      </c>
      <c r="B42" s="124" t="s">
        <v>39</v>
      </c>
      <c r="C42" s="182" t="s">
        <v>113</v>
      </c>
      <c r="D42" s="45">
        <v>102</v>
      </c>
      <c r="E42" s="65">
        <v>34</v>
      </c>
      <c r="F42" s="45">
        <v>68</v>
      </c>
      <c r="G42" s="45">
        <v>0</v>
      </c>
      <c r="H42" s="45">
        <v>48</v>
      </c>
      <c r="I42" s="83">
        <v>0</v>
      </c>
      <c r="J42" s="163">
        <v>0</v>
      </c>
      <c r="K42" s="50">
        <v>0</v>
      </c>
      <c r="L42" s="151">
        <v>0</v>
      </c>
      <c r="M42" s="83">
        <v>0</v>
      </c>
      <c r="N42" s="163">
        <v>26</v>
      </c>
      <c r="O42" s="50">
        <v>42</v>
      </c>
      <c r="P42" s="163">
        <v>0</v>
      </c>
      <c r="Q42" s="50">
        <v>0</v>
      </c>
    </row>
    <row r="43" spans="1:17" ht="12.75" customHeight="1">
      <c r="A43" s="45" t="s">
        <v>95</v>
      </c>
      <c r="B43" s="124" t="s">
        <v>155</v>
      </c>
      <c r="C43" s="182" t="s">
        <v>197</v>
      </c>
      <c r="D43" s="45">
        <v>129</v>
      </c>
      <c r="E43" s="65">
        <v>43</v>
      </c>
      <c r="F43" s="45">
        <v>86</v>
      </c>
      <c r="G43" s="45">
        <v>0</v>
      </c>
      <c r="H43" s="45">
        <v>36</v>
      </c>
      <c r="I43" s="83">
        <v>0</v>
      </c>
      <c r="J43" s="163">
        <v>0</v>
      </c>
      <c r="K43" s="50">
        <v>0</v>
      </c>
      <c r="L43" s="151">
        <v>0</v>
      </c>
      <c r="M43" s="83">
        <v>0</v>
      </c>
      <c r="N43" s="163">
        <v>0</v>
      </c>
      <c r="O43" s="50">
        <v>42</v>
      </c>
      <c r="P43" s="163">
        <v>26</v>
      </c>
      <c r="Q43" s="50">
        <v>18</v>
      </c>
    </row>
    <row r="44" spans="1:17" ht="12.75" customHeight="1">
      <c r="A44" s="45" t="s">
        <v>96</v>
      </c>
      <c r="B44" s="125" t="s">
        <v>156</v>
      </c>
      <c r="C44" s="183" t="s">
        <v>116</v>
      </c>
      <c r="D44" s="82">
        <v>54</v>
      </c>
      <c r="E44" s="65">
        <v>18</v>
      </c>
      <c r="F44" s="82">
        <v>36</v>
      </c>
      <c r="G44" s="82">
        <v>0</v>
      </c>
      <c r="H44" s="82">
        <v>18</v>
      </c>
      <c r="I44" s="141">
        <v>0</v>
      </c>
      <c r="J44" s="166">
        <v>0</v>
      </c>
      <c r="K44" s="167">
        <v>0</v>
      </c>
      <c r="L44" s="155">
        <v>0</v>
      </c>
      <c r="M44" s="141">
        <v>0</v>
      </c>
      <c r="N44" s="166">
        <v>0</v>
      </c>
      <c r="O44" s="167">
        <v>0</v>
      </c>
      <c r="P44" s="166">
        <v>0</v>
      </c>
      <c r="Q44" s="167">
        <v>36</v>
      </c>
    </row>
    <row r="45" spans="1:17" ht="12.75" customHeight="1">
      <c r="A45" s="83" t="s">
        <v>157</v>
      </c>
      <c r="B45" s="124" t="s">
        <v>61</v>
      </c>
      <c r="C45" s="182" t="s">
        <v>116</v>
      </c>
      <c r="D45" s="45">
        <v>54</v>
      </c>
      <c r="E45" s="65">
        <v>18</v>
      </c>
      <c r="F45" s="45">
        <v>36</v>
      </c>
      <c r="G45" s="45">
        <v>0</v>
      </c>
      <c r="H45" s="45">
        <v>18</v>
      </c>
      <c r="I45" s="83">
        <v>0</v>
      </c>
      <c r="J45" s="163">
        <v>0</v>
      </c>
      <c r="K45" s="50">
        <v>0</v>
      </c>
      <c r="L45" s="151">
        <v>0</v>
      </c>
      <c r="M45" s="83">
        <v>0</v>
      </c>
      <c r="N45" s="163">
        <v>0</v>
      </c>
      <c r="O45" s="50">
        <v>0</v>
      </c>
      <c r="P45" s="163">
        <v>0</v>
      </c>
      <c r="Q45" s="50">
        <v>36</v>
      </c>
    </row>
    <row r="46" spans="1:17" ht="12.75" customHeight="1">
      <c r="A46" s="84" t="s">
        <v>84</v>
      </c>
      <c r="B46" s="126" t="s">
        <v>85</v>
      </c>
      <c r="C46" s="85" t="s">
        <v>194</v>
      </c>
      <c r="D46" s="84">
        <f>D47+D51+D63+D67+D55+D59+D71</f>
        <v>2523</v>
      </c>
      <c r="E46" s="84">
        <f aca="true" t="shared" si="6" ref="E46:Q46">E47+E51+E63+E67+E55+E59+E71</f>
        <v>841</v>
      </c>
      <c r="F46" s="84">
        <f>F47+F51+F63+F67+F55+F59+F71</f>
        <v>1682</v>
      </c>
      <c r="G46" s="84">
        <f t="shared" si="6"/>
        <v>0</v>
      </c>
      <c r="H46" s="84">
        <f t="shared" si="6"/>
        <v>829</v>
      </c>
      <c r="I46" s="142">
        <f t="shared" si="6"/>
        <v>40</v>
      </c>
      <c r="J46" s="168">
        <f t="shared" si="6"/>
        <v>0</v>
      </c>
      <c r="K46" s="169">
        <f t="shared" si="6"/>
        <v>0</v>
      </c>
      <c r="L46" s="156">
        <f t="shared" si="6"/>
        <v>432</v>
      </c>
      <c r="M46" s="142">
        <f t="shared" si="6"/>
        <v>234</v>
      </c>
      <c r="N46" s="168">
        <f t="shared" si="6"/>
        <v>299</v>
      </c>
      <c r="O46" s="169">
        <f t="shared" si="6"/>
        <v>483</v>
      </c>
      <c r="P46" s="168">
        <f t="shared" si="6"/>
        <v>234</v>
      </c>
      <c r="Q46" s="169">
        <f t="shared" si="6"/>
        <v>0</v>
      </c>
    </row>
    <row r="47" spans="1:17" ht="24.75" customHeight="1">
      <c r="A47" s="86" t="s">
        <v>42</v>
      </c>
      <c r="B47" s="127" t="s">
        <v>158</v>
      </c>
      <c r="C47" s="186" t="s">
        <v>187</v>
      </c>
      <c r="D47" s="193">
        <f aca="true" t="shared" si="7" ref="D47:Q47">D48</f>
        <v>287</v>
      </c>
      <c r="E47" s="193">
        <f t="shared" si="7"/>
        <v>96</v>
      </c>
      <c r="F47" s="194">
        <f t="shared" si="7"/>
        <v>191</v>
      </c>
      <c r="G47" s="194">
        <f t="shared" si="7"/>
        <v>0</v>
      </c>
      <c r="H47" s="194">
        <f t="shared" si="7"/>
        <v>94</v>
      </c>
      <c r="I47" s="195">
        <f t="shared" si="7"/>
        <v>0</v>
      </c>
      <c r="J47" s="196">
        <f t="shared" si="7"/>
        <v>0</v>
      </c>
      <c r="K47" s="197">
        <f t="shared" si="7"/>
        <v>0</v>
      </c>
      <c r="L47" s="198">
        <f t="shared" si="7"/>
        <v>128</v>
      </c>
      <c r="M47" s="195">
        <f t="shared" si="7"/>
        <v>63</v>
      </c>
      <c r="N47" s="196">
        <f t="shared" si="7"/>
        <v>0</v>
      </c>
      <c r="O47" s="197">
        <f t="shared" si="7"/>
        <v>0</v>
      </c>
      <c r="P47" s="196">
        <f t="shared" si="7"/>
        <v>0</v>
      </c>
      <c r="Q47" s="197">
        <f t="shared" si="7"/>
        <v>0</v>
      </c>
    </row>
    <row r="48" spans="1:17" ht="24.75" customHeight="1">
      <c r="A48" s="88" t="s">
        <v>120</v>
      </c>
      <c r="B48" s="124" t="s">
        <v>159</v>
      </c>
      <c r="C48" s="182" t="s">
        <v>125</v>
      </c>
      <c r="D48" s="45">
        <v>287</v>
      </c>
      <c r="E48" s="187">
        <v>96</v>
      </c>
      <c r="F48" s="45">
        <v>191</v>
      </c>
      <c r="G48" s="45">
        <v>0</v>
      </c>
      <c r="H48" s="45">
        <v>94</v>
      </c>
      <c r="I48" s="83">
        <v>0</v>
      </c>
      <c r="J48" s="163">
        <v>0</v>
      </c>
      <c r="K48" s="50">
        <v>0</v>
      </c>
      <c r="L48" s="151">
        <v>128</v>
      </c>
      <c r="M48" s="83">
        <v>63</v>
      </c>
      <c r="N48" s="163">
        <v>0</v>
      </c>
      <c r="O48" s="50">
        <v>0</v>
      </c>
      <c r="P48" s="163">
        <v>0</v>
      </c>
      <c r="Q48" s="50">
        <v>0</v>
      </c>
    </row>
    <row r="49" spans="1:17" ht="12.75" customHeight="1">
      <c r="A49" s="88" t="s">
        <v>44</v>
      </c>
      <c r="B49" s="124" t="s">
        <v>74</v>
      </c>
      <c r="C49" s="182" t="s">
        <v>116</v>
      </c>
      <c r="D49" s="45"/>
      <c r="E49" s="188"/>
      <c r="F49" s="45">
        <v>108</v>
      </c>
      <c r="G49" s="45">
        <v>0</v>
      </c>
      <c r="H49" s="45">
        <v>108</v>
      </c>
      <c r="I49" s="83">
        <v>0</v>
      </c>
      <c r="J49" s="163">
        <v>0</v>
      </c>
      <c r="K49" s="50">
        <v>0</v>
      </c>
      <c r="L49" s="151">
        <v>36</v>
      </c>
      <c r="M49" s="83">
        <v>72</v>
      </c>
      <c r="N49" s="163">
        <v>0</v>
      </c>
      <c r="O49" s="50">
        <v>0</v>
      </c>
      <c r="P49" s="163">
        <v>0</v>
      </c>
      <c r="Q49" s="50">
        <v>0</v>
      </c>
    </row>
    <row r="50" spans="1:17" ht="12.75" customHeight="1">
      <c r="A50" s="88" t="s">
        <v>45</v>
      </c>
      <c r="B50" s="128" t="s">
        <v>75</v>
      </c>
      <c r="C50" s="182" t="s">
        <v>116</v>
      </c>
      <c r="D50" s="45"/>
      <c r="E50" s="188"/>
      <c r="F50" s="45">
        <v>36</v>
      </c>
      <c r="G50" s="45">
        <v>36</v>
      </c>
      <c r="H50" s="45">
        <v>0</v>
      </c>
      <c r="I50" s="83">
        <v>0</v>
      </c>
      <c r="J50" s="163">
        <v>0</v>
      </c>
      <c r="K50" s="50">
        <v>0</v>
      </c>
      <c r="L50" s="151">
        <v>0</v>
      </c>
      <c r="M50" s="83">
        <v>36</v>
      </c>
      <c r="N50" s="163">
        <v>0</v>
      </c>
      <c r="O50" s="50">
        <v>0</v>
      </c>
      <c r="P50" s="163">
        <v>0</v>
      </c>
      <c r="Q50" s="50">
        <v>0</v>
      </c>
    </row>
    <row r="51" spans="1:17" ht="24.75" customHeight="1">
      <c r="A51" s="86" t="s">
        <v>43</v>
      </c>
      <c r="B51" s="127" t="s">
        <v>160</v>
      </c>
      <c r="C51" s="199" t="s">
        <v>187</v>
      </c>
      <c r="D51" s="200">
        <f>D52</f>
        <v>408</v>
      </c>
      <c r="E51" s="200">
        <f aca="true" t="shared" si="8" ref="E51:Q51">E52</f>
        <v>136</v>
      </c>
      <c r="F51" s="200">
        <f t="shared" si="8"/>
        <v>272</v>
      </c>
      <c r="G51" s="200">
        <f t="shared" si="8"/>
        <v>0</v>
      </c>
      <c r="H51" s="200">
        <f t="shared" si="8"/>
        <v>136</v>
      </c>
      <c r="I51" s="201">
        <f t="shared" si="8"/>
        <v>0</v>
      </c>
      <c r="J51" s="202">
        <f t="shared" si="8"/>
        <v>0</v>
      </c>
      <c r="K51" s="203">
        <f t="shared" si="8"/>
        <v>0</v>
      </c>
      <c r="L51" s="204">
        <f t="shared" si="8"/>
        <v>0</v>
      </c>
      <c r="M51" s="201">
        <f t="shared" si="8"/>
        <v>0</v>
      </c>
      <c r="N51" s="202">
        <f t="shared" si="8"/>
        <v>104</v>
      </c>
      <c r="O51" s="203">
        <f t="shared" si="8"/>
        <v>168</v>
      </c>
      <c r="P51" s="202">
        <f t="shared" si="8"/>
        <v>0</v>
      </c>
      <c r="Q51" s="203">
        <f t="shared" si="8"/>
        <v>0</v>
      </c>
    </row>
    <row r="52" spans="1:17" ht="12.75" customHeight="1">
      <c r="A52" s="88" t="s">
        <v>118</v>
      </c>
      <c r="B52" s="129" t="s">
        <v>161</v>
      </c>
      <c r="C52" s="182" t="s">
        <v>125</v>
      </c>
      <c r="D52" s="45">
        <v>408</v>
      </c>
      <c r="E52" s="90">
        <v>136</v>
      </c>
      <c r="F52" s="45">
        <v>272</v>
      </c>
      <c r="G52" s="45">
        <v>0</v>
      </c>
      <c r="H52" s="45">
        <v>136</v>
      </c>
      <c r="I52" s="83">
        <v>0</v>
      </c>
      <c r="J52" s="163">
        <v>0</v>
      </c>
      <c r="K52" s="50">
        <v>0</v>
      </c>
      <c r="L52" s="151">
        <v>0</v>
      </c>
      <c r="M52" s="83">
        <v>0</v>
      </c>
      <c r="N52" s="163">
        <v>104</v>
      </c>
      <c r="O52" s="50">
        <v>168</v>
      </c>
      <c r="P52" s="163">
        <v>0</v>
      </c>
      <c r="Q52" s="50">
        <v>0</v>
      </c>
    </row>
    <row r="53" spans="1:17" ht="12.75" customHeight="1">
      <c r="A53" s="89" t="s">
        <v>76</v>
      </c>
      <c r="B53" s="130" t="s">
        <v>121</v>
      </c>
      <c r="C53" s="182" t="s">
        <v>116</v>
      </c>
      <c r="D53" s="45"/>
      <c r="E53" s="90"/>
      <c r="F53" s="45">
        <v>72</v>
      </c>
      <c r="G53" s="45">
        <v>0</v>
      </c>
      <c r="H53" s="45">
        <v>72</v>
      </c>
      <c r="I53" s="83">
        <v>0</v>
      </c>
      <c r="J53" s="163">
        <v>0</v>
      </c>
      <c r="K53" s="50">
        <v>0</v>
      </c>
      <c r="L53" s="151">
        <v>0</v>
      </c>
      <c r="M53" s="83">
        <v>0</v>
      </c>
      <c r="N53" s="163">
        <v>0</v>
      </c>
      <c r="O53" s="50">
        <v>72</v>
      </c>
      <c r="P53" s="163">
        <v>0</v>
      </c>
      <c r="Q53" s="50">
        <v>0</v>
      </c>
    </row>
    <row r="54" spans="1:17" ht="12.75" customHeight="1">
      <c r="A54" s="91" t="s">
        <v>77</v>
      </c>
      <c r="B54" s="131" t="s">
        <v>75</v>
      </c>
      <c r="C54" s="183" t="s">
        <v>116</v>
      </c>
      <c r="D54" s="82"/>
      <c r="E54" s="92"/>
      <c r="F54" s="82">
        <v>72</v>
      </c>
      <c r="G54" s="82">
        <v>72</v>
      </c>
      <c r="H54" s="82">
        <v>0</v>
      </c>
      <c r="I54" s="141">
        <v>0</v>
      </c>
      <c r="J54" s="166">
        <v>0</v>
      </c>
      <c r="K54" s="167">
        <v>0</v>
      </c>
      <c r="L54" s="155">
        <v>0</v>
      </c>
      <c r="M54" s="141">
        <v>0</v>
      </c>
      <c r="N54" s="166">
        <v>0</v>
      </c>
      <c r="O54" s="167">
        <v>36</v>
      </c>
      <c r="P54" s="166">
        <v>36</v>
      </c>
      <c r="Q54" s="167">
        <v>0</v>
      </c>
    </row>
    <row r="55" spans="1:17" ht="25.5" customHeight="1">
      <c r="A55" s="87" t="s">
        <v>46</v>
      </c>
      <c r="B55" s="127" t="s">
        <v>164</v>
      </c>
      <c r="C55" s="205" t="s">
        <v>192</v>
      </c>
      <c r="D55" s="206">
        <f>D56</f>
        <v>529</v>
      </c>
      <c r="E55" s="206">
        <f aca="true" t="shared" si="9" ref="E55:Q55">E56</f>
        <v>176</v>
      </c>
      <c r="F55" s="206">
        <f t="shared" si="9"/>
        <v>353</v>
      </c>
      <c r="G55" s="206">
        <f t="shared" si="9"/>
        <v>0</v>
      </c>
      <c r="H55" s="206">
        <f t="shared" si="9"/>
        <v>175</v>
      </c>
      <c r="I55" s="207">
        <f t="shared" si="9"/>
        <v>20</v>
      </c>
      <c r="J55" s="208">
        <f t="shared" si="9"/>
        <v>0</v>
      </c>
      <c r="K55" s="209">
        <f t="shared" si="9"/>
        <v>0</v>
      </c>
      <c r="L55" s="193">
        <f t="shared" si="9"/>
        <v>176</v>
      </c>
      <c r="M55" s="207">
        <f t="shared" si="9"/>
        <v>99</v>
      </c>
      <c r="N55" s="208">
        <f t="shared" si="9"/>
        <v>78</v>
      </c>
      <c r="O55" s="209">
        <f t="shared" si="9"/>
        <v>0</v>
      </c>
      <c r="P55" s="208">
        <f t="shared" si="9"/>
        <v>0</v>
      </c>
      <c r="Q55" s="209">
        <f t="shared" si="9"/>
        <v>0</v>
      </c>
    </row>
    <row r="56" spans="1:17" s="47" customFormat="1" ht="12.75" customHeight="1">
      <c r="A56" s="93" t="s">
        <v>117</v>
      </c>
      <c r="B56" s="124" t="s">
        <v>165</v>
      </c>
      <c r="C56" s="185" t="s">
        <v>191</v>
      </c>
      <c r="D56" s="45">
        <v>529</v>
      </c>
      <c r="E56" s="94">
        <v>176</v>
      </c>
      <c r="F56" s="45">
        <v>353</v>
      </c>
      <c r="G56" s="45">
        <v>0</v>
      </c>
      <c r="H56" s="45">
        <v>175</v>
      </c>
      <c r="I56" s="143">
        <v>20</v>
      </c>
      <c r="J56" s="163">
        <v>0</v>
      </c>
      <c r="K56" s="50">
        <v>0</v>
      </c>
      <c r="L56" s="151">
        <v>176</v>
      </c>
      <c r="M56" s="83">
        <v>99</v>
      </c>
      <c r="N56" s="163">
        <v>78</v>
      </c>
      <c r="O56" s="50">
        <v>0</v>
      </c>
      <c r="P56" s="163">
        <v>0</v>
      </c>
      <c r="Q56" s="50">
        <v>0</v>
      </c>
    </row>
    <row r="57" spans="1:17" ht="12.75" customHeight="1">
      <c r="A57" s="93" t="s">
        <v>162</v>
      </c>
      <c r="B57" s="132" t="s">
        <v>121</v>
      </c>
      <c r="C57" s="182" t="s">
        <v>116</v>
      </c>
      <c r="D57" s="45"/>
      <c r="E57" s="94"/>
      <c r="F57" s="45">
        <v>180</v>
      </c>
      <c r="G57" s="45">
        <v>0</v>
      </c>
      <c r="H57" s="45">
        <v>180</v>
      </c>
      <c r="I57" s="83">
        <v>0</v>
      </c>
      <c r="J57" s="163">
        <v>0</v>
      </c>
      <c r="K57" s="50">
        <v>0</v>
      </c>
      <c r="L57" s="151">
        <v>0</v>
      </c>
      <c r="M57" s="83">
        <v>180</v>
      </c>
      <c r="N57" s="163">
        <v>0</v>
      </c>
      <c r="O57" s="50">
        <v>0</v>
      </c>
      <c r="P57" s="163">
        <v>0</v>
      </c>
      <c r="Q57" s="50">
        <v>0</v>
      </c>
    </row>
    <row r="58" spans="1:17" ht="12.75" customHeight="1">
      <c r="A58" s="93" t="s">
        <v>163</v>
      </c>
      <c r="B58" s="132" t="s">
        <v>75</v>
      </c>
      <c r="C58" s="182" t="s">
        <v>116</v>
      </c>
      <c r="D58" s="45"/>
      <c r="E58" s="94"/>
      <c r="F58" s="45">
        <v>108</v>
      </c>
      <c r="G58" s="45">
        <v>108</v>
      </c>
      <c r="H58" s="45">
        <v>0</v>
      </c>
      <c r="I58" s="83">
        <v>0</v>
      </c>
      <c r="J58" s="163">
        <v>0</v>
      </c>
      <c r="K58" s="50">
        <v>0</v>
      </c>
      <c r="L58" s="151">
        <v>0</v>
      </c>
      <c r="M58" s="83">
        <v>0</v>
      </c>
      <c r="N58" s="163">
        <v>108</v>
      </c>
      <c r="O58" s="50">
        <v>0</v>
      </c>
      <c r="P58" s="163">
        <v>0</v>
      </c>
      <c r="Q58" s="50">
        <v>0</v>
      </c>
    </row>
    <row r="59" spans="1:17" ht="24.75" customHeight="1">
      <c r="A59" s="95" t="s">
        <v>78</v>
      </c>
      <c r="B59" s="127" t="s">
        <v>166</v>
      </c>
      <c r="C59" s="210" t="s">
        <v>187</v>
      </c>
      <c r="D59" s="200">
        <f>D60</f>
        <v>528</v>
      </c>
      <c r="E59" s="200">
        <f aca="true" t="shared" si="10" ref="E59:Q59">E60</f>
        <v>176</v>
      </c>
      <c r="F59" s="200">
        <f t="shared" si="10"/>
        <v>352</v>
      </c>
      <c r="G59" s="200">
        <f t="shared" si="10"/>
        <v>0</v>
      </c>
      <c r="H59" s="200">
        <f t="shared" si="10"/>
        <v>168</v>
      </c>
      <c r="I59" s="201">
        <f t="shared" si="10"/>
        <v>0</v>
      </c>
      <c r="J59" s="202">
        <f t="shared" si="10"/>
        <v>0</v>
      </c>
      <c r="K59" s="203">
        <f t="shared" si="10"/>
        <v>0</v>
      </c>
      <c r="L59" s="204">
        <f t="shared" si="10"/>
        <v>0</v>
      </c>
      <c r="M59" s="201">
        <f t="shared" si="10"/>
        <v>0</v>
      </c>
      <c r="N59" s="202">
        <f t="shared" si="10"/>
        <v>117</v>
      </c>
      <c r="O59" s="203">
        <f t="shared" si="10"/>
        <v>105</v>
      </c>
      <c r="P59" s="202">
        <f t="shared" si="10"/>
        <v>130</v>
      </c>
      <c r="Q59" s="203">
        <f t="shared" si="10"/>
        <v>0</v>
      </c>
    </row>
    <row r="60" spans="1:17" s="47" customFormat="1" ht="24.75" customHeight="1">
      <c r="A60" s="89" t="s">
        <v>119</v>
      </c>
      <c r="B60" s="133" t="s">
        <v>167</v>
      </c>
      <c r="C60" s="182" t="s">
        <v>190</v>
      </c>
      <c r="D60" s="45">
        <v>528</v>
      </c>
      <c r="E60" s="94">
        <v>176</v>
      </c>
      <c r="F60" s="45">
        <v>352</v>
      </c>
      <c r="G60" s="45">
        <v>0</v>
      </c>
      <c r="H60" s="45">
        <v>168</v>
      </c>
      <c r="I60" s="83">
        <v>0</v>
      </c>
      <c r="J60" s="163">
        <v>0</v>
      </c>
      <c r="K60" s="50">
        <v>0</v>
      </c>
      <c r="L60" s="151">
        <v>0</v>
      </c>
      <c r="M60" s="83">
        <v>0</v>
      </c>
      <c r="N60" s="163">
        <v>117</v>
      </c>
      <c r="O60" s="50">
        <v>105</v>
      </c>
      <c r="P60" s="163">
        <v>130</v>
      </c>
      <c r="Q60" s="50">
        <v>0</v>
      </c>
    </row>
    <row r="61" spans="1:17" ht="12.75" customHeight="1">
      <c r="A61" s="89" t="s">
        <v>79</v>
      </c>
      <c r="B61" s="134" t="s">
        <v>121</v>
      </c>
      <c r="C61" s="182" t="s">
        <v>116</v>
      </c>
      <c r="D61" s="45"/>
      <c r="E61" s="94"/>
      <c r="F61" s="45">
        <v>36</v>
      </c>
      <c r="G61" s="45">
        <v>0</v>
      </c>
      <c r="H61" s="45">
        <v>36</v>
      </c>
      <c r="I61" s="83">
        <v>0</v>
      </c>
      <c r="J61" s="163">
        <v>0</v>
      </c>
      <c r="K61" s="50">
        <v>0</v>
      </c>
      <c r="L61" s="151">
        <v>0</v>
      </c>
      <c r="M61" s="83">
        <v>0</v>
      </c>
      <c r="N61" s="163">
        <v>0</v>
      </c>
      <c r="O61" s="50">
        <v>0</v>
      </c>
      <c r="P61" s="163">
        <v>0</v>
      </c>
      <c r="Q61" s="50">
        <v>36</v>
      </c>
    </row>
    <row r="62" spans="1:17" ht="12.75" customHeight="1">
      <c r="A62" s="91" t="s">
        <v>80</v>
      </c>
      <c r="B62" s="131" t="s">
        <v>75</v>
      </c>
      <c r="C62" s="183" t="s">
        <v>116</v>
      </c>
      <c r="D62" s="82"/>
      <c r="E62" s="96"/>
      <c r="F62" s="82">
        <v>36</v>
      </c>
      <c r="G62" s="82">
        <v>36</v>
      </c>
      <c r="H62" s="82">
        <v>0</v>
      </c>
      <c r="I62" s="141">
        <v>0</v>
      </c>
      <c r="J62" s="166">
        <v>0</v>
      </c>
      <c r="K62" s="167">
        <v>0</v>
      </c>
      <c r="L62" s="155">
        <v>0</v>
      </c>
      <c r="M62" s="141">
        <v>0</v>
      </c>
      <c r="N62" s="166">
        <v>0</v>
      </c>
      <c r="O62" s="167">
        <v>0</v>
      </c>
      <c r="P62" s="166">
        <v>0</v>
      </c>
      <c r="Q62" s="167">
        <v>36</v>
      </c>
    </row>
    <row r="63" spans="1:17" ht="24" customHeight="1">
      <c r="A63" s="87" t="s">
        <v>168</v>
      </c>
      <c r="B63" s="127" t="s">
        <v>174</v>
      </c>
      <c r="C63" s="205" t="s">
        <v>187</v>
      </c>
      <c r="D63" s="206">
        <f>D64</f>
        <v>204</v>
      </c>
      <c r="E63" s="206">
        <f aca="true" t="shared" si="11" ref="E63:O63">E64</f>
        <v>68</v>
      </c>
      <c r="F63" s="206">
        <f t="shared" si="11"/>
        <v>136</v>
      </c>
      <c r="G63" s="206">
        <f t="shared" si="11"/>
        <v>0</v>
      </c>
      <c r="H63" s="206">
        <f t="shared" si="11"/>
        <v>68</v>
      </c>
      <c r="I63" s="207">
        <f t="shared" si="11"/>
        <v>0</v>
      </c>
      <c r="J63" s="208">
        <f t="shared" si="11"/>
        <v>0</v>
      </c>
      <c r="K63" s="209">
        <f t="shared" si="11"/>
        <v>0</v>
      </c>
      <c r="L63" s="193">
        <f t="shared" si="11"/>
        <v>0</v>
      </c>
      <c r="M63" s="207">
        <f t="shared" si="11"/>
        <v>0</v>
      </c>
      <c r="N63" s="208">
        <f t="shared" si="11"/>
        <v>0</v>
      </c>
      <c r="O63" s="209">
        <f t="shared" si="11"/>
        <v>84</v>
      </c>
      <c r="P63" s="208">
        <f>P64</f>
        <v>52</v>
      </c>
      <c r="Q63" s="209">
        <f>Q64</f>
        <v>0</v>
      </c>
    </row>
    <row r="64" spans="1:17" ht="12.75" customHeight="1">
      <c r="A64" s="93" t="s">
        <v>169</v>
      </c>
      <c r="B64" s="124" t="s">
        <v>173</v>
      </c>
      <c r="C64" s="182" t="s">
        <v>125</v>
      </c>
      <c r="D64" s="45">
        <v>204</v>
      </c>
      <c r="E64" s="90">
        <v>68</v>
      </c>
      <c r="F64" s="45">
        <v>136</v>
      </c>
      <c r="G64" s="45">
        <v>0</v>
      </c>
      <c r="H64" s="45">
        <v>68</v>
      </c>
      <c r="I64" s="83">
        <v>0</v>
      </c>
      <c r="J64" s="163">
        <v>0</v>
      </c>
      <c r="K64" s="50">
        <v>0</v>
      </c>
      <c r="L64" s="151">
        <v>0</v>
      </c>
      <c r="M64" s="83">
        <v>0</v>
      </c>
      <c r="N64" s="163">
        <v>0</v>
      </c>
      <c r="O64" s="50">
        <v>84</v>
      </c>
      <c r="P64" s="163">
        <v>52</v>
      </c>
      <c r="Q64" s="50">
        <v>0</v>
      </c>
    </row>
    <row r="65" spans="1:17" ht="12.75" customHeight="1">
      <c r="A65" s="93" t="s">
        <v>170</v>
      </c>
      <c r="B65" s="132" t="s">
        <v>121</v>
      </c>
      <c r="C65" s="182" t="s">
        <v>116</v>
      </c>
      <c r="D65" s="45"/>
      <c r="E65" s="90"/>
      <c r="F65" s="45">
        <v>36</v>
      </c>
      <c r="G65" s="45">
        <v>0</v>
      </c>
      <c r="H65" s="45">
        <v>36</v>
      </c>
      <c r="I65" s="83">
        <v>0</v>
      </c>
      <c r="J65" s="163">
        <v>0</v>
      </c>
      <c r="K65" s="50">
        <v>0</v>
      </c>
      <c r="L65" s="151">
        <v>0</v>
      </c>
      <c r="M65" s="83">
        <v>0</v>
      </c>
      <c r="N65" s="163">
        <v>0</v>
      </c>
      <c r="O65" s="50">
        <v>0</v>
      </c>
      <c r="P65" s="163">
        <v>36</v>
      </c>
      <c r="Q65" s="50">
        <v>0</v>
      </c>
    </row>
    <row r="66" spans="1:17" ht="12.75" customHeight="1">
      <c r="A66" s="97" t="s">
        <v>172</v>
      </c>
      <c r="B66" s="135" t="s">
        <v>75</v>
      </c>
      <c r="C66" s="183" t="s">
        <v>116</v>
      </c>
      <c r="D66" s="82"/>
      <c r="E66" s="92"/>
      <c r="F66" s="82">
        <v>36</v>
      </c>
      <c r="G66" s="82">
        <v>36</v>
      </c>
      <c r="H66" s="82">
        <v>0</v>
      </c>
      <c r="I66" s="141">
        <v>0</v>
      </c>
      <c r="J66" s="166">
        <v>0</v>
      </c>
      <c r="K66" s="167">
        <v>0</v>
      </c>
      <c r="L66" s="155">
        <v>0</v>
      </c>
      <c r="M66" s="141">
        <v>0</v>
      </c>
      <c r="N66" s="166">
        <v>0</v>
      </c>
      <c r="O66" s="167">
        <v>0</v>
      </c>
      <c r="P66" s="166">
        <v>0</v>
      </c>
      <c r="Q66" s="167">
        <v>36</v>
      </c>
    </row>
    <row r="67" spans="1:17" ht="12.75" customHeight="1">
      <c r="A67" s="87" t="s">
        <v>171</v>
      </c>
      <c r="B67" s="127" t="s">
        <v>175</v>
      </c>
      <c r="C67" s="205" t="s">
        <v>187</v>
      </c>
      <c r="D67" s="206">
        <f>D68</f>
        <v>267</v>
      </c>
      <c r="E67" s="206">
        <f aca="true" t="shared" si="12" ref="E67:Q67">E68</f>
        <v>89</v>
      </c>
      <c r="F67" s="206">
        <f t="shared" si="12"/>
        <v>178</v>
      </c>
      <c r="G67" s="206">
        <f t="shared" si="12"/>
        <v>0</v>
      </c>
      <c r="H67" s="206">
        <f t="shared" si="12"/>
        <v>88</v>
      </c>
      <c r="I67" s="207">
        <f t="shared" si="12"/>
        <v>20</v>
      </c>
      <c r="J67" s="208">
        <f t="shared" si="12"/>
        <v>0</v>
      </c>
      <c r="K67" s="209">
        <f t="shared" si="12"/>
        <v>0</v>
      </c>
      <c r="L67" s="193">
        <f t="shared" si="12"/>
        <v>0</v>
      </c>
      <c r="M67" s="207">
        <f t="shared" si="12"/>
        <v>0</v>
      </c>
      <c r="N67" s="208">
        <f t="shared" si="12"/>
        <v>0</v>
      </c>
      <c r="O67" s="209">
        <f t="shared" si="12"/>
        <v>126</v>
      </c>
      <c r="P67" s="208">
        <f t="shared" si="12"/>
        <v>52</v>
      </c>
      <c r="Q67" s="209">
        <f t="shared" si="12"/>
        <v>0</v>
      </c>
    </row>
    <row r="68" spans="1:17" ht="12.75" customHeight="1">
      <c r="A68" s="93" t="s">
        <v>178</v>
      </c>
      <c r="B68" s="124" t="s">
        <v>176</v>
      </c>
      <c r="C68" s="182" t="s">
        <v>125</v>
      </c>
      <c r="D68" s="45">
        <v>267</v>
      </c>
      <c r="E68" s="94">
        <v>89</v>
      </c>
      <c r="F68" s="45">
        <v>178</v>
      </c>
      <c r="G68" s="45">
        <v>0</v>
      </c>
      <c r="H68" s="45">
        <v>88</v>
      </c>
      <c r="I68" s="143">
        <v>20</v>
      </c>
      <c r="J68" s="163">
        <v>0</v>
      </c>
      <c r="K68" s="50">
        <v>0</v>
      </c>
      <c r="L68" s="151">
        <v>0</v>
      </c>
      <c r="M68" s="83">
        <v>0</v>
      </c>
      <c r="N68" s="163">
        <v>0</v>
      </c>
      <c r="O68" s="50">
        <v>126</v>
      </c>
      <c r="P68" s="163">
        <v>52</v>
      </c>
      <c r="Q68" s="50">
        <v>0</v>
      </c>
    </row>
    <row r="69" spans="1:17" ht="12.75" customHeight="1">
      <c r="A69" s="93" t="s">
        <v>179</v>
      </c>
      <c r="B69" s="132" t="s">
        <v>121</v>
      </c>
      <c r="C69" s="182" t="s">
        <v>116</v>
      </c>
      <c r="D69" s="45"/>
      <c r="E69" s="94"/>
      <c r="F69" s="45">
        <v>36</v>
      </c>
      <c r="G69" s="45">
        <v>0</v>
      </c>
      <c r="H69" s="45">
        <v>36</v>
      </c>
      <c r="I69" s="83">
        <v>0</v>
      </c>
      <c r="J69" s="163">
        <v>0</v>
      </c>
      <c r="K69" s="50">
        <v>0</v>
      </c>
      <c r="L69" s="151">
        <v>0</v>
      </c>
      <c r="M69" s="83">
        <v>0</v>
      </c>
      <c r="N69" s="163">
        <v>0</v>
      </c>
      <c r="O69" s="50">
        <v>0</v>
      </c>
      <c r="P69" s="163">
        <v>0</v>
      </c>
      <c r="Q69" s="50">
        <v>36</v>
      </c>
    </row>
    <row r="70" spans="1:17" ht="12.75" customHeight="1">
      <c r="A70" s="93" t="s">
        <v>180</v>
      </c>
      <c r="B70" s="132" t="s">
        <v>75</v>
      </c>
      <c r="C70" s="182" t="s">
        <v>116</v>
      </c>
      <c r="D70" s="45"/>
      <c r="E70" s="90"/>
      <c r="F70" s="45">
        <v>36</v>
      </c>
      <c r="G70" s="45">
        <v>36</v>
      </c>
      <c r="H70" s="45">
        <v>0</v>
      </c>
      <c r="I70" s="83">
        <v>0</v>
      </c>
      <c r="J70" s="163">
        <v>0</v>
      </c>
      <c r="K70" s="50">
        <v>0</v>
      </c>
      <c r="L70" s="151">
        <v>0</v>
      </c>
      <c r="M70" s="83">
        <v>0</v>
      </c>
      <c r="N70" s="163">
        <v>0</v>
      </c>
      <c r="O70" s="50">
        <v>0</v>
      </c>
      <c r="P70" s="163">
        <v>0</v>
      </c>
      <c r="Q70" s="50">
        <v>36</v>
      </c>
    </row>
    <row r="71" spans="1:17" ht="12.75" customHeight="1">
      <c r="A71" s="98" t="s">
        <v>177</v>
      </c>
      <c r="B71" s="181" t="s">
        <v>188</v>
      </c>
      <c r="C71" s="205" t="s">
        <v>187</v>
      </c>
      <c r="D71" s="98">
        <f>D72</f>
        <v>300</v>
      </c>
      <c r="E71" s="98">
        <f aca="true" t="shared" si="13" ref="E71:Q71">E72</f>
        <v>100</v>
      </c>
      <c r="F71" s="98">
        <f t="shared" si="13"/>
        <v>200</v>
      </c>
      <c r="G71" s="98">
        <f t="shared" si="13"/>
        <v>0</v>
      </c>
      <c r="H71" s="98">
        <f t="shared" si="13"/>
        <v>100</v>
      </c>
      <c r="I71" s="211">
        <f t="shared" si="13"/>
        <v>0</v>
      </c>
      <c r="J71" s="212">
        <f t="shared" si="13"/>
        <v>0</v>
      </c>
      <c r="K71" s="213">
        <f t="shared" si="13"/>
        <v>0</v>
      </c>
      <c r="L71" s="214">
        <f t="shared" si="13"/>
        <v>128</v>
      </c>
      <c r="M71" s="211">
        <f t="shared" si="13"/>
        <v>72</v>
      </c>
      <c r="N71" s="212">
        <f t="shared" si="13"/>
        <v>0</v>
      </c>
      <c r="O71" s="213">
        <f t="shared" si="13"/>
        <v>0</v>
      </c>
      <c r="P71" s="212">
        <f t="shared" si="13"/>
        <v>0</v>
      </c>
      <c r="Q71" s="213">
        <f t="shared" si="13"/>
        <v>0</v>
      </c>
    </row>
    <row r="72" spans="1:17" ht="12.75" customHeight="1">
      <c r="A72" s="93" t="s">
        <v>181</v>
      </c>
      <c r="B72" s="180" t="s">
        <v>189</v>
      </c>
      <c r="C72" s="182" t="s">
        <v>125</v>
      </c>
      <c r="D72" s="45">
        <v>300</v>
      </c>
      <c r="E72" s="90">
        <v>100</v>
      </c>
      <c r="F72" s="45">
        <v>200</v>
      </c>
      <c r="G72" s="45">
        <v>0</v>
      </c>
      <c r="H72" s="45">
        <v>100</v>
      </c>
      <c r="I72" s="83">
        <v>0</v>
      </c>
      <c r="J72" s="163">
        <v>0</v>
      </c>
      <c r="K72" s="50">
        <v>0</v>
      </c>
      <c r="L72" s="151">
        <v>128</v>
      </c>
      <c r="M72" s="83">
        <v>72</v>
      </c>
      <c r="N72" s="163">
        <v>0</v>
      </c>
      <c r="O72" s="50">
        <v>0</v>
      </c>
      <c r="P72" s="163">
        <v>0</v>
      </c>
      <c r="Q72" s="50">
        <v>0</v>
      </c>
    </row>
    <row r="73" spans="1:17" ht="12.75" customHeight="1">
      <c r="A73" s="93" t="s">
        <v>182</v>
      </c>
      <c r="B73" s="132" t="s">
        <v>121</v>
      </c>
      <c r="C73" s="184" t="s">
        <v>116</v>
      </c>
      <c r="D73" s="45"/>
      <c r="E73" s="90"/>
      <c r="F73" s="45">
        <v>72</v>
      </c>
      <c r="G73" s="45">
        <v>0</v>
      </c>
      <c r="H73" s="45">
        <v>72</v>
      </c>
      <c r="I73" s="83">
        <v>0</v>
      </c>
      <c r="J73" s="163">
        <v>0</v>
      </c>
      <c r="K73" s="50">
        <v>0</v>
      </c>
      <c r="L73" s="151">
        <v>0</v>
      </c>
      <c r="M73" s="83">
        <v>72</v>
      </c>
      <c r="N73" s="163">
        <v>0</v>
      </c>
      <c r="O73" s="50">
        <v>0</v>
      </c>
      <c r="P73" s="163">
        <v>0</v>
      </c>
      <c r="Q73" s="50">
        <v>0</v>
      </c>
    </row>
    <row r="74" spans="1:17" ht="12.75" customHeight="1">
      <c r="A74" s="93" t="s">
        <v>183</v>
      </c>
      <c r="B74" s="132" t="s">
        <v>75</v>
      </c>
      <c r="C74" s="182" t="s">
        <v>116</v>
      </c>
      <c r="D74" s="45"/>
      <c r="E74" s="94"/>
      <c r="F74" s="45">
        <v>144</v>
      </c>
      <c r="G74" s="45">
        <v>144</v>
      </c>
      <c r="H74" s="45">
        <v>0</v>
      </c>
      <c r="I74" s="83">
        <v>0</v>
      </c>
      <c r="J74" s="163">
        <v>0</v>
      </c>
      <c r="K74" s="50">
        <v>0</v>
      </c>
      <c r="L74" s="151">
        <v>0</v>
      </c>
      <c r="M74" s="83">
        <v>144</v>
      </c>
      <c r="N74" s="163">
        <v>0</v>
      </c>
      <c r="O74" s="50">
        <v>0</v>
      </c>
      <c r="P74" s="163">
        <v>0</v>
      </c>
      <c r="Q74" s="50">
        <v>0</v>
      </c>
    </row>
    <row r="75" spans="1:17" ht="12.75" customHeight="1">
      <c r="A75" s="99"/>
      <c r="B75" s="136"/>
      <c r="C75" s="215" t="s">
        <v>200</v>
      </c>
      <c r="D75" s="191">
        <f>D31+D27+D22+D9</f>
        <v>6480</v>
      </c>
      <c r="E75" s="100">
        <f aca="true" t="shared" si="14" ref="E75:Q75">E31+E27+E22+E9</f>
        <v>2160</v>
      </c>
      <c r="F75" s="100">
        <f t="shared" si="14"/>
        <v>4320</v>
      </c>
      <c r="G75" s="100">
        <f t="shared" si="14"/>
        <v>0</v>
      </c>
      <c r="H75" s="100">
        <f t="shared" si="14"/>
        <v>1826</v>
      </c>
      <c r="I75" s="144">
        <f t="shared" si="14"/>
        <v>40</v>
      </c>
      <c r="J75" s="170">
        <f t="shared" si="14"/>
        <v>612</v>
      </c>
      <c r="K75" s="171">
        <f t="shared" si="14"/>
        <v>792</v>
      </c>
      <c r="L75" s="157">
        <f t="shared" si="14"/>
        <v>576</v>
      </c>
      <c r="M75" s="144">
        <f t="shared" si="14"/>
        <v>324</v>
      </c>
      <c r="N75" s="170">
        <f t="shared" si="14"/>
        <v>468</v>
      </c>
      <c r="O75" s="171">
        <f t="shared" si="14"/>
        <v>756</v>
      </c>
      <c r="P75" s="170">
        <f t="shared" si="14"/>
        <v>468</v>
      </c>
      <c r="Q75" s="171">
        <f t="shared" si="14"/>
        <v>324</v>
      </c>
    </row>
    <row r="76" spans="1:17" ht="12.75" customHeight="1">
      <c r="A76" s="101" t="s">
        <v>81</v>
      </c>
      <c r="B76" s="137" t="s">
        <v>82</v>
      </c>
      <c r="C76" s="65"/>
      <c r="D76" s="60"/>
      <c r="E76" s="60"/>
      <c r="F76" s="60"/>
      <c r="G76" s="60"/>
      <c r="H76" s="60"/>
      <c r="I76" s="30"/>
      <c r="J76" s="31"/>
      <c r="K76" s="43"/>
      <c r="L76" s="29"/>
      <c r="M76" s="30"/>
      <c r="N76" s="31"/>
      <c r="O76" s="32"/>
      <c r="P76" s="179" t="s">
        <v>131</v>
      </c>
      <c r="Q76" s="32"/>
    </row>
    <row r="77" spans="1:17" ht="12.75" customHeight="1">
      <c r="A77" s="101" t="s">
        <v>83</v>
      </c>
      <c r="B77" s="138" t="s">
        <v>47</v>
      </c>
      <c r="C77" s="65"/>
      <c r="D77" s="60"/>
      <c r="E77" s="102"/>
      <c r="F77" s="102"/>
      <c r="G77" s="60"/>
      <c r="H77" s="60"/>
      <c r="I77" s="30"/>
      <c r="J77" s="31"/>
      <c r="K77" s="103"/>
      <c r="L77" s="29"/>
      <c r="M77" s="30"/>
      <c r="N77" s="31"/>
      <c r="O77" s="32"/>
      <c r="P77" s="179" t="s">
        <v>132</v>
      </c>
      <c r="Q77" s="32"/>
    </row>
    <row r="78" spans="1:17" ht="12.75" customHeight="1">
      <c r="A78" s="245" t="s">
        <v>126</v>
      </c>
      <c r="B78" s="246"/>
      <c r="C78" s="247"/>
      <c r="D78" s="242" t="s">
        <v>21</v>
      </c>
      <c r="E78" s="254" t="s">
        <v>48</v>
      </c>
      <c r="F78" s="255"/>
      <c r="G78" s="255"/>
      <c r="H78" s="255"/>
      <c r="I78" s="255"/>
      <c r="J78" s="104">
        <v>12</v>
      </c>
      <c r="K78" s="43">
        <v>12</v>
      </c>
      <c r="L78" s="46">
        <v>7</v>
      </c>
      <c r="M78" s="30">
        <v>7</v>
      </c>
      <c r="N78" s="104">
        <v>8</v>
      </c>
      <c r="O78" s="32">
        <v>10</v>
      </c>
      <c r="P78" s="31">
        <v>10</v>
      </c>
      <c r="Q78" s="32">
        <v>12</v>
      </c>
    </row>
    <row r="79" spans="1:17" ht="12.75" customHeight="1">
      <c r="A79" s="248"/>
      <c r="B79" s="249"/>
      <c r="C79" s="250"/>
      <c r="D79" s="243"/>
      <c r="E79" s="256" t="s">
        <v>49</v>
      </c>
      <c r="F79" s="257"/>
      <c r="G79" s="257"/>
      <c r="H79" s="257"/>
      <c r="I79" s="257"/>
      <c r="J79" s="105">
        <v>0</v>
      </c>
      <c r="K79" s="106">
        <v>0</v>
      </c>
      <c r="L79" s="158">
        <v>1</v>
      </c>
      <c r="M79" s="175">
        <v>9</v>
      </c>
      <c r="N79" s="105">
        <v>1</v>
      </c>
      <c r="O79" s="107">
        <v>1</v>
      </c>
      <c r="P79" s="31">
        <v>1</v>
      </c>
      <c r="Q79" s="32">
        <v>2</v>
      </c>
    </row>
    <row r="80" spans="1:17" ht="24.75" customHeight="1">
      <c r="A80" s="248"/>
      <c r="B80" s="249"/>
      <c r="C80" s="250"/>
      <c r="D80" s="243"/>
      <c r="E80" s="258" t="s">
        <v>130</v>
      </c>
      <c r="F80" s="259"/>
      <c r="G80" s="259"/>
      <c r="H80" s="259"/>
      <c r="I80" s="259"/>
      <c r="J80" s="104">
        <v>0</v>
      </c>
      <c r="K80" s="43">
        <v>0</v>
      </c>
      <c r="L80" s="46">
        <v>0</v>
      </c>
      <c r="M80" s="30">
        <v>5</v>
      </c>
      <c r="N80" s="104">
        <v>3</v>
      </c>
      <c r="O80" s="32">
        <v>1</v>
      </c>
      <c r="P80" s="31">
        <v>1</v>
      </c>
      <c r="Q80" s="32">
        <v>3</v>
      </c>
    </row>
    <row r="81" spans="1:18" ht="12.75">
      <c r="A81" s="248"/>
      <c r="B81" s="249"/>
      <c r="C81" s="250"/>
      <c r="D81" s="243"/>
      <c r="E81" s="254" t="s">
        <v>9</v>
      </c>
      <c r="F81" s="255"/>
      <c r="G81" s="255"/>
      <c r="H81" s="255"/>
      <c r="I81" s="255"/>
      <c r="J81" s="31">
        <v>0</v>
      </c>
      <c r="K81" s="43">
        <v>3</v>
      </c>
      <c r="L81" s="29">
        <v>0</v>
      </c>
      <c r="M81" s="30">
        <v>2</v>
      </c>
      <c r="N81" s="31">
        <v>1</v>
      </c>
      <c r="O81" s="32">
        <v>1</v>
      </c>
      <c r="P81" s="31">
        <v>3</v>
      </c>
      <c r="Q81" s="32">
        <v>0</v>
      </c>
      <c r="R81" s="15"/>
    </row>
    <row r="82" spans="1:17" ht="25.5" customHeight="1">
      <c r="A82" s="248"/>
      <c r="B82" s="249"/>
      <c r="C82" s="250"/>
      <c r="D82" s="243"/>
      <c r="E82" s="256" t="s">
        <v>50</v>
      </c>
      <c r="F82" s="257"/>
      <c r="G82" s="257"/>
      <c r="H82" s="257"/>
      <c r="I82" s="257"/>
      <c r="J82" s="108">
        <v>0</v>
      </c>
      <c r="K82" s="109">
        <v>9</v>
      </c>
      <c r="L82" s="159">
        <v>4</v>
      </c>
      <c r="M82" s="176">
        <v>2</v>
      </c>
      <c r="N82" s="108">
        <v>1</v>
      </c>
      <c r="O82" s="110">
        <v>6</v>
      </c>
      <c r="P82" s="31">
        <v>1</v>
      </c>
      <c r="Q82" s="32">
        <v>6</v>
      </c>
    </row>
    <row r="83" spans="1:17" ht="14.25" customHeight="1" thickBot="1">
      <c r="A83" s="251"/>
      <c r="B83" s="252"/>
      <c r="C83" s="253"/>
      <c r="D83" s="244"/>
      <c r="E83" s="256" t="s">
        <v>10</v>
      </c>
      <c r="F83" s="257"/>
      <c r="G83" s="257"/>
      <c r="H83" s="257"/>
      <c r="I83" s="257"/>
      <c r="J83" s="111">
        <v>3</v>
      </c>
      <c r="K83" s="112">
        <v>0</v>
      </c>
      <c r="L83" s="160">
        <v>1</v>
      </c>
      <c r="M83" s="177">
        <v>2</v>
      </c>
      <c r="N83" s="111">
        <v>1</v>
      </c>
      <c r="O83" s="113">
        <v>1</v>
      </c>
      <c r="P83" s="114">
        <v>1</v>
      </c>
      <c r="Q83" s="113">
        <v>6</v>
      </c>
    </row>
  </sheetData>
  <sheetProtection/>
  <mergeCells count="25">
    <mergeCell ref="P3:Q4"/>
    <mergeCell ref="F4:F6"/>
    <mergeCell ref="G4:I4"/>
    <mergeCell ref="G5:H5"/>
    <mergeCell ref="I5:I6"/>
    <mergeCell ref="D3:D6"/>
    <mergeCell ref="E3:E6"/>
    <mergeCell ref="D78:D83"/>
    <mergeCell ref="A78:C83"/>
    <mergeCell ref="E78:I78"/>
    <mergeCell ref="E79:I79"/>
    <mergeCell ref="E80:I80"/>
    <mergeCell ref="E81:I81"/>
    <mergeCell ref="E82:I82"/>
    <mergeCell ref="E83:I83"/>
    <mergeCell ref="A1:O1"/>
    <mergeCell ref="J3:K4"/>
    <mergeCell ref="F3:I3"/>
    <mergeCell ref="B2:B6"/>
    <mergeCell ref="A2:A6"/>
    <mergeCell ref="L3:M4"/>
    <mergeCell ref="N3:O4"/>
    <mergeCell ref="C2:C6"/>
    <mergeCell ref="D2:I2"/>
    <mergeCell ref="J2:Q2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2013-12-25T10:14:20Z</cp:lastPrinted>
  <dcterms:created xsi:type="dcterms:W3CDTF">1996-10-08T23:32:33Z</dcterms:created>
  <dcterms:modified xsi:type="dcterms:W3CDTF">2013-12-25T10:14:45Z</dcterms:modified>
  <cp:category/>
  <cp:version/>
  <cp:contentType/>
  <cp:contentStatus/>
</cp:coreProperties>
</file>