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2.Сводные данные по бюджету вре" sheetId="2" r:id="rId2"/>
    <sheet name="3. План учебного процесса" sheetId="3" r:id="rId3"/>
  </sheets>
  <definedNames/>
  <calcPr fullCalcOnLoad="1"/>
</workbook>
</file>

<file path=xl/sharedStrings.xml><?xml version="1.0" encoding="utf-8"?>
<sst xmlns="http://schemas.openxmlformats.org/spreadsheetml/2006/main" count="285" uniqueCount="213">
  <si>
    <t xml:space="preserve">Индекс
</t>
  </si>
  <si>
    <t>в том числе</t>
  </si>
  <si>
    <t>1 курс</t>
  </si>
  <si>
    <t>2 курс</t>
  </si>
  <si>
    <t>3 курс</t>
  </si>
  <si>
    <t>4 курс</t>
  </si>
  <si>
    <t>Иностранный язык</t>
  </si>
  <si>
    <t>Физическая культура</t>
  </si>
  <si>
    <t>Математика</t>
  </si>
  <si>
    <t>Экзаменов</t>
  </si>
  <si>
    <t>Зачетов</t>
  </si>
  <si>
    <t>Итого</t>
  </si>
  <si>
    <t>Русский язык</t>
  </si>
  <si>
    <t>Литература</t>
  </si>
  <si>
    <t>История</t>
  </si>
  <si>
    <t>Основы безопасности жизнедеятельности</t>
  </si>
  <si>
    <t>Информатика и ИКТ</t>
  </si>
  <si>
    <t xml:space="preserve">Наименование циклов, разделов, дисциплин, профессиональных модулей, МДК, практик
</t>
  </si>
  <si>
    <t>Максимальная</t>
  </si>
  <si>
    <t>Обязательная</t>
  </si>
  <si>
    <t>Всего</t>
  </si>
  <si>
    <t>лабораторных
и практических
занятий</t>
  </si>
  <si>
    <t>Формы промежуточной аттестации</t>
  </si>
  <si>
    <t>Общеобразовательный цикл</t>
  </si>
  <si>
    <t>О.00.</t>
  </si>
  <si>
    <t>ОДБ.01.</t>
  </si>
  <si>
    <t>ОДБ.02.</t>
  </si>
  <si>
    <t>ОДБ.03.</t>
  </si>
  <si>
    <t>ОДБ.04.</t>
  </si>
  <si>
    <t>ОДБ.05.</t>
  </si>
  <si>
    <t>ОДБ.06.</t>
  </si>
  <si>
    <t>ОДБ.07.</t>
  </si>
  <si>
    <t>ОДБ.08.</t>
  </si>
  <si>
    <t>ОДБ.09.</t>
  </si>
  <si>
    <t>ОДП.10.</t>
  </si>
  <si>
    <t>ОДП.11.</t>
  </si>
  <si>
    <t>ОДП.12.</t>
  </si>
  <si>
    <t>ОП.00</t>
  </si>
  <si>
    <t>Безопасность жизнедеятельности</t>
  </si>
  <si>
    <t>П.00</t>
  </si>
  <si>
    <t>Профессиональный цикл</t>
  </si>
  <si>
    <t>ПМ.01</t>
  </si>
  <si>
    <t>ПМ.02</t>
  </si>
  <si>
    <t>УП.01.</t>
  </si>
  <si>
    <t>ПП.01.</t>
  </si>
  <si>
    <t>Государственная (итоговая) аттестация</t>
  </si>
  <si>
    <t>Дисциплин и МДК</t>
  </si>
  <si>
    <t>Учебной практики</t>
  </si>
  <si>
    <t>Дифференцированных 
зачетов</t>
  </si>
  <si>
    <t xml:space="preserve">Курсы
</t>
  </si>
  <si>
    <t xml:space="preserve">Обчение по дисциплинам и междисциплинарным курсам
</t>
  </si>
  <si>
    <t xml:space="preserve">Учебная
практика
</t>
  </si>
  <si>
    <t xml:space="preserve">Промежуточная
аттестация
</t>
  </si>
  <si>
    <t xml:space="preserve">Государственная 
итоговая аттестация
</t>
  </si>
  <si>
    <t xml:space="preserve">Каникулы
</t>
  </si>
  <si>
    <t xml:space="preserve">Всего
</t>
  </si>
  <si>
    <t>Учебная нагрузка
обучающихся (час.)</t>
  </si>
  <si>
    <t>Распределение обязательной нагрузки по курсам и семестрам (часов в семестр)</t>
  </si>
  <si>
    <t>Технология профессионально-личностного развития</t>
  </si>
  <si>
    <t>курсовых работ (проектов)</t>
  </si>
  <si>
    <t>ОГСЭ.00</t>
  </si>
  <si>
    <t>Общий гуманитарный и социально-экономический  цикл</t>
  </si>
  <si>
    <t>Основы философии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</si>
  <si>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</si>
  <si>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</si>
  <si>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</si>
  <si>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</si>
  <si>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</si>
  <si>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</si>
  <si>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</si>
  <si>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Общепрофессиональные дисциплины</t>
  </si>
  <si>
    <t>Правовое обеспечение профессиональной деятельности</t>
  </si>
  <si>
    <t>Учебная практика</t>
  </si>
  <si>
    <t>Производственная практика (по профилю специальности)</t>
  </si>
  <si>
    <t>УП.02.</t>
  </si>
  <si>
    <t>ПП.02.</t>
  </si>
  <si>
    <t>ПДП</t>
  </si>
  <si>
    <t>Преддипломная практика</t>
  </si>
  <si>
    <t>ГИА</t>
  </si>
  <si>
    <t>Производственной практики/
преддипломной практики</t>
  </si>
  <si>
    <t>ПМ.00</t>
  </si>
  <si>
    <t>Профессиональные модули</t>
  </si>
  <si>
    <t>Обществознание (включая экономику и право)</t>
  </si>
  <si>
    <t>Химия</t>
  </si>
  <si>
    <t>Биология</t>
  </si>
  <si>
    <t>Физика</t>
  </si>
  <si>
    <t>ЕН.02</t>
  </si>
  <si>
    <t xml:space="preserve">Информатика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</si>
  <si>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</si>
  <si>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</si>
  <si>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</si>
  <si>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</si>
  <si>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</si>
  <si>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</si>
  <si>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</si>
  <si>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</si>
  <si>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</si>
  <si>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</si>
  <si>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Инженерная графика</t>
  </si>
  <si>
    <t>Электротехника и электроника</t>
  </si>
  <si>
    <t>Материаловедение</t>
  </si>
  <si>
    <t>Техническая механика</t>
  </si>
  <si>
    <t>Охрана труда</t>
  </si>
  <si>
    <t>ДЗ</t>
  </si>
  <si>
    <t>ОП.11</t>
  </si>
  <si>
    <t>ПМ.03</t>
  </si>
  <si>
    <t xml:space="preserve">Учебная практика </t>
  </si>
  <si>
    <t>УП.03.</t>
  </si>
  <si>
    <t>З,ДЗ</t>
  </si>
  <si>
    <t>по программе базовой подготовки</t>
  </si>
  <si>
    <t xml:space="preserve">
Производственная практика
</t>
  </si>
  <si>
    <t>по профилю 
специальности</t>
  </si>
  <si>
    <t>преддипломная</t>
  </si>
  <si>
    <t>Самостоятельная работа</t>
  </si>
  <si>
    <r>
      <t xml:space="preserve">
</t>
    </r>
    <r>
      <rPr>
        <b/>
        <sz val="8"/>
        <rFont val="Arial Cyr"/>
        <family val="0"/>
      </rPr>
      <t>1семестр</t>
    </r>
    <r>
      <rPr>
        <sz val="8"/>
        <rFont val="Arial Cyr"/>
        <family val="0"/>
      </rPr>
      <t xml:space="preserve">
</t>
    </r>
  </si>
  <si>
    <r>
      <t xml:space="preserve">
</t>
    </r>
    <r>
      <rPr>
        <b/>
        <sz val="8"/>
        <rFont val="Arial Cyr"/>
        <family val="0"/>
      </rPr>
      <t>2 семестр</t>
    </r>
    <r>
      <rPr>
        <sz val="8"/>
        <rFont val="Arial Cyr"/>
        <family val="0"/>
      </rPr>
      <t xml:space="preserve">
</t>
    </r>
  </si>
  <si>
    <t xml:space="preserve">
3семестр
</t>
  </si>
  <si>
    <t xml:space="preserve">
4 семестр
</t>
  </si>
  <si>
    <t xml:space="preserve">
5семестр
</t>
  </si>
  <si>
    <t xml:space="preserve">
6 семестр
</t>
  </si>
  <si>
    <t xml:space="preserve">
7семестр
</t>
  </si>
  <si>
    <t>без деления на подгруппы</t>
  </si>
  <si>
    <t>с делением на подгруппы</t>
  </si>
  <si>
    <t>17 недель 
612 часов</t>
  </si>
  <si>
    <t>22 недели
792 часа</t>
  </si>
  <si>
    <t xml:space="preserve"> - ,Э</t>
  </si>
  <si>
    <t>- ,ДЗ</t>
  </si>
  <si>
    <t>ПМ.04</t>
  </si>
  <si>
    <t>4 нед.</t>
  </si>
  <si>
    <t>-,ДЗ</t>
  </si>
  <si>
    <t>3,Э</t>
  </si>
  <si>
    <t>З,Э</t>
  </si>
  <si>
    <r>
      <t xml:space="preserve">
Консультации на учебную группу по 100 часов в год (всего * часов)
Государственная итоговая аттестация
1. Программа базовой подготовки 
1.1 Дипломный проект (работа)
Выполнение дипломного проекта (работы) с 18.05 по 14.06  (всего 4  недели)
Защита дипломного проекта (работы) с 15.06 по 28.06 (всего  2  недели)</t>
    </r>
    <r>
      <rPr>
        <sz val="8"/>
        <rFont val="Arial"/>
        <family val="0"/>
      </rPr>
      <t xml:space="preserve">
</t>
    </r>
  </si>
  <si>
    <t xml:space="preserve">Организация предпринимательской деятельности </t>
  </si>
  <si>
    <t xml:space="preserve">СОГЛАСОВАНО
Директор Департамента профессионального образования и охраны прав несовершеннолетних
___________________
</t>
  </si>
  <si>
    <t>РАБОЧИЙ УЧЕБНЫЙ ПЛАН</t>
  </si>
  <si>
    <t>1. Сводные данные по бюджету времени (в неделях)</t>
  </si>
  <si>
    <t>2. План учебного процесса</t>
  </si>
  <si>
    <t>ОП.12</t>
  </si>
  <si>
    <t>ОП.13</t>
  </si>
  <si>
    <t>Информационные технологии в профессиональной деятельности</t>
  </si>
  <si>
    <t>МДК.04.01</t>
  </si>
  <si>
    <t>МДК.01.02</t>
  </si>
  <si>
    <t>МДК.02.01</t>
  </si>
  <si>
    <t>МДК.03.01</t>
  </si>
  <si>
    <t>0/2/0</t>
  </si>
  <si>
    <t>6 нед.</t>
  </si>
  <si>
    <t>ПП.03.</t>
  </si>
  <si>
    <t>8 семестр</t>
  </si>
  <si>
    <t>5/3/0</t>
  </si>
  <si>
    <t>-,-,-,-,-,ДЗ</t>
  </si>
  <si>
    <t>З,З,З,З,З,З</t>
  </si>
  <si>
    <t>-,З</t>
  </si>
  <si>
    <t xml:space="preserve"> - ,ДЗ</t>
  </si>
  <si>
    <t>Областного государственного бюджетного образовательного учреждения среднего профессионального образования техникума технологии и сервиса в селе Большое Нагаткино</t>
  </si>
  <si>
    <r>
      <t>Квалификация:</t>
    </r>
    <r>
      <rPr>
        <sz val="10"/>
        <rFont val="Arial"/>
        <family val="0"/>
      </rPr>
      <t xml:space="preserve"> 
техник-механик
</t>
    </r>
    <r>
      <rPr>
        <b/>
        <sz val="10"/>
        <rFont val="Arial"/>
        <family val="2"/>
      </rPr>
      <t>Форма обучения</t>
    </r>
    <r>
      <rPr>
        <sz val="10"/>
        <rFont val="Arial"/>
        <family val="0"/>
      </rPr>
      <t xml:space="preserve"> - очная
</t>
    </r>
    <r>
      <rPr>
        <b/>
        <sz val="10"/>
        <rFont val="Arial"/>
        <family val="2"/>
      </rPr>
      <t>Нормативный срок обучения</t>
    </r>
    <r>
      <rPr>
        <sz val="10"/>
        <rFont val="Arial"/>
        <family val="0"/>
      </rPr>
      <t xml:space="preserve"> - 3 года 10 месяцев
на базе основного общего образования
</t>
    </r>
    <r>
      <rPr>
        <b/>
        <sz val="10"/>
        <rFont val="Arial"/>
        <family val="2"/>
      </rPr>
      <t>Профиль общего образования</t>
    </r>
    <r>
      <rPr>
        <sz val="10"/>
        <rFont val="Arial"/>
        <family val="2"/>
      </rPr>
      <t xml:space="preserve">
технический</t>
    </r>
    <r>
      <rPr>
        <sz val="10"/>
        <rFont val="Arial"/>
        <family val="0"/>
      </rPr>
      <t xml:space="preserve">
</t>
    </r>
  </si>
  <si>
    <t>ЕН.03</t>
  </si>
  <si>
    <t>Экологические основы природопользования</t>
  </si>
  <si>
    <t>Основы гидравлики и теплотехники</t>
  </si>
  <si>
    <t>Основы агрономии</t>
  </si>
  <si>
    <t>Основы зоотехнии</t>
  </si>
  <si>
    <t>Метрология, стандартизация и подтверждение качества</t>
  </si>
  <si>
    <t>Основы экономики, менеджмента и маркетинга</t>
  </si>
  <si>
    <t>ОП.14</t>
  </si>
  <si>
    <t>ОП.15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</si>
  <si>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</si>
  <si>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</si>
  <si>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</si>
  <si>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Эксплуатация сельскохозяйственной техники</t>
  </si>
  <si>
    <t>Крмплектование машинно-тракторного агрегата для выполнения сельскохозяйственных работ</t>
  </si>
  <si>
    <t>МДК.02.02</t>
  </si>
  <si>
    <t>Технологии механизированных работ в растениеводстве</t>
  </si>
  <si>
    <t>МДК.02.03</t>
  </si>
  <si>
    <t>Технологии механизированных работ в животноводстве</t>
  </si>
  <si>
    <t>Техническое обслуживание и диагностирование несправностей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</si>
  <si>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</si>
  <si>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МДК.03.02</t>
  </si>
  <si>
    <t>Технологические процессы ремонтного производства</t>
  </si>
  <si>
    <t>Управление работами машинно-тракторного парка сельскохозяйственных организаций</t>
  </si>
  <si>
    <t>Управление структурным подразделением организации</t>
  </si>
  <si>
    <t>УП.04.</t>
  </si>
  <si>
    <t>ПП.04.</t>
  </si>
  <si>
    <t>ПМ.05</t>
  </si>
  <si>
    <t>УП.05.</t>
  </si>
  <si>
    <t>ПМ.06</t>
  </si>
  <si>
    <t>Выполнение работ по профессии Водитель автомобиля категории В</t>
  </si>
  <si>
    <t>МДК.06.01</t>
  </si>
  <si>
    <t>Теоретическая подготовка водителей автмобиля категории В</t>
  </si>
  <si>
    <t>УП.06.</t>
  </si>
  <si>
    <t>Выполнение работ по профессиям Тракторист-машинист сельскохозяйственного производства</t>
  </si>
  <si>
    <t>Учебная практика*</t>
  </si>
  <si>
    <t>11 недель
396 часов</t>
  </si>
  <si>
    <t>МДК.01.01</t>
  </si>
  <si>
    <t>12 недель
432 часа</t>
  </si>
  <si>
    <t>14 недель
504 часа</t>
  </si>
  <si>
    <t>15 недель
540 часов</t>
  </si>
  <si>
    <t>ОП.16</t>
  </si>
  <si>
    <t>Экономика сельского хозяйства</t>
  </si>
  <si>
    <t>З</t>
  </si>
  <si>
    <t>Э</t>
  </si>
  <si>
    <t>-,Э</t>
  </si>
  <si>
    <t>ДЗ,Э</t>
  </si>
  <si>
    <t>3</t>
  </si>
  <si>
    <t>-,-</t>
  </si>
  <si>
    <t>-</t>
  </si>
  <si>
    <t>3/9/3</t>
  </si>
  <si>
    <t>7/7/3</t>
  </si>
  <si>
    <t>16/3/5</t>
  </si>
  <si>
    <t>23/10/8</t>
  </si>
  <si>
    <t>31/24/11</t>
  </si>
  <si>
    <r>
      <t xml:space="preserve">
УТВЕРЖДАЮ:
Директор ОГБОУ СПО техникума технологии и сервиса в селе Большое Нагаткино
______________А.Ф.Саланов
</t>
    </r>
    <r>
      <rPr>
        <sz val="10"/>
        <rFont val="Arial Cyr"/>
        <family val="0"/>
      </rPr>
      <t xml:space="preserve">"____"_____________2013год
</t>
    </r>
  </si>
  <si>
    <t>КЭ</t>
  </si>
  <si>
    <t>среднее профессиональное образование по программе подготовки специалистов среднего звена
по специальности 110809 Механизация сельского хозяйства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</si>
</sst>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10" fillId="35" borderId="2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13" fillId="0" borderId="1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2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31"/>
  <sheetViews>
    <sheetView tabSelected="1" zoomScale="75" zoomScaleNormal="75" zoomScalePageLayoutView="0" workbookViewId="0" topLeftCell="A1">
      <selection activeCell="A1" sqref="A1:BB31"/>
    </sheetView>
  </sheetViews>
  <sheetFormatPr defaultColWidth="9.140625" defaultRowHeight="12.75"/>
  <cols>
    <col min="1" max="2" width="2.57421875" style="0" customWidth="1"/>
    <col min="3" max="4" width="2.421875" style="0" customWidth="1"/>
    <col min="5" max="5" width="2.28125" style="0" customWidth="1"/>
    <col min="6" max="7" width="2.140625" style="0" customWidth="1"/>
    <col min="8" max="8" width="2.421875" style="0" customWidth="1"/>
    <col min="9" max="9" width="2.57421875" style="0" customWidth="1"/>
    <col min="10" max="11" width="2.421875" style="0" customWidth="1"/>
    <col min="12" max="12" width="2.57421875" style="0" customWidth="1"/>
    <col min="13" max="14" width="2.7109375" style="0" customWidth="1"/>
    <col min="15" max="15" width="2.28125" style="0" customWidth="1"/>
    <col min="16" max="17" width="2.8515625" style="0" customWidth="1"/>
    <col min="18" max="18" width="2.7109375" style="0" customWidth="1"/>
    <col min="19" max="19" width="2.28125" style="0" customWidth="1"/>
    <col min="20" max="20" width="2.8515625" style="0" customWidth="1"/>
    <col min="21" max="21" width="2.7109375" style="0" customWidth="1"/>
    <col min="22" max="22" width="2.57421875" style="0" customWidth="1"/>
    <col min="23" max="23" width="2.28125" style="0" customWidth="1"/>
    <col min="24" max="24" width="2.421875" style="0" customWidth="1"/>
    <col min="25" max="25" width="2.28125" style="0" customWidth="1"/>
    <col min="26" max="26" width="2.421875" style="0" customWidth="1"/>
    <col min="27" max="30" width="2.8515625" style="0" customWidth="1"/>
    <col min="31" max="31" width="2.28125" style="0" customWidth="1"/>
    <col min="32" max="32" width="2.8515625" style="0" customWidth="1"/>
    <col min="33" max="34" width="2.7109375" style="0" customWidth="1"/>
    <col min="35" max="35" width="3.00390625" style="0" customWidth="1"/>
    <col min="36" max="36" width="2.7109375" style="0" customWidth="1"/>
    <col min="37" max="38" width="3.00390625" style="0" customWidth="1"/>
    <col min="39" max="39" width="2.57421875" style="0" customWidth="1"/>
    <col min="40" max="40" width="2.8515625" style="0" customWidth="1"/>
    <col min="41" max="41" width="2.57421875" style="0" customWidth="1"/>
    <col min="42" max="43" width="2.8515625" style="0" customWidth="1"/>
    <col min="44" max="45" width="2.140625" style="0" customWidth="1"/>
    <col min="46" max="46" width="2.7109375" style="0" customWidth="1"/>
    <col min="47" max="47" width="2.8515625" style="0" customWidth="1"/>
    <col min="48" max="48" width="2.57421875" style="0" customWidth="1"/>
    <col min="49" max="49" width="2.421875" style="0" customWidth="1"/>
    <col min="50" max="53" width="2.57421875" style="0" customWidth="1"/>
    <col min="54" max="54" width="2.28125" style="0" customWidth="1"/>
  </cols>
  <sheetData>
    <row r="3" spans="1:54" ht="12.75" customHeight="1">
      <c r="A3" s="182" t="s">
        <v>134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"/>
      <c r="P3" s="1"/>
      <c r="Q3" s="1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"/>
      <c r="AM3" s="1"/>
      <c r="AN3" s="1"/>
      <c r="AO3" s="1"/>
      <c r="AP3" s="179" t="s">
        <v>210</v>
      </c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</row>
    <row r="4" spans="1:54" ht="12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</row>
    <row r="5" spans="1:54" ht="12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</row>
    <row r="6" spans="1:54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</row>
    <row r="7" spans="1:54" ht="12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</row>
    <row r="8" spans="1:54" ht="12.7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</row>
    <row r="9" spans="1:54" ht="12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</row>
    <row r="10" spans="1:54" ht="12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</row>
    <row r="11" spans="1:5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1"/>
      <c r="BB11" s="1"/>
    </row>
    <row r="12" spans="1:5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79" t="s">
        <v>135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"/>
      <c r="AM12" s="1"/>
      <c r="AN12" s="1"/>
      <c r="AO12" s="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"/>
      <c r="BB12" s="1"/>
    </row>
    <row r="13" spans="1:5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79" t="s">
        <v>154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"/>
      <c r="BB13" s="1"/>
    </row>
    <row r="14" spans="1:5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1"/>
      <c r="BB14" s="1"/>
    </row>
    <row r="15" spans="1:5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"/>
      <c r="BB15" s="1"/>
    </row>
    <row r="16" spans="1:5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"/>
      <c r="BB16" s="1"/>
    </row>
    <row r="17" spans="1:54" ht="12.75" customHeight="1">
      <c r="A17" s="1"/>
      <c r="B17" s="1"/>
      <c r="C17" s="1"/>
      <c r="D17" s="1"/>
      <c r="E17" s="1"/>
      <c r="F17" s="1"/>
      <c r="G17" s="1"/>
      <c r="H17" s="1"/>
      <c r="I17" s="179" t="s">
        <v>212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1"/>
      <c r="B18" s="1"/>
      <c r="C18" s="1"/>
      <c r="D18" s="1"/>
      <c r="E18" s="1"/>
      <c r="F18" s="1"/>
      <c r="G18" s="1"/>
      <c r="H18" s="1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79" t="s">
        <v>109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2:54" ht="12.7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2:54" ht="14.2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4" spans="3:54" ht="12.7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AH24" s="180" t="s">
        <v>155</v>
      </c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</row>
    <row r="25" spans="3:54" ht="12.7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</row>
    <row r="26" spans="3:54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</row>
    <row r="27" spans="3:54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</row>
    <row r="28" spans="3:54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</row>
    <row r="29" spans="3:54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</row>
    <row r="30" spans="34:54" ht="12.75"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</row>
    <row r="31" spans="34:54" ht="12.75"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</row>
  </sheetData>
  <sheetProtection/>
  <mergeCells count="9">
    <mergeCell ref="AH24:BB31"/>
    <mergeCell ref="A3:N10"/>
    <mergeCell ref="R3:AK3"/>
    <mergeCell ref="O4:AN6"/>
    <mergeCell ref="R12:AK12"/>
    <mergeCell ref="O13:AN15"/>
    <mergeCell ref="K19:AQ19"/>
    <mergeCell ref="AP3:BB10"/>
    <mergeCell ref="I17:AS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O11"/>
    </sheetView>
  </sheetViews>
  <sheetFormatPr defaultColWidth="9.140625" defaultRowHeight="12.75"/>
  <cols>
    <col min="1" max="1" width="8.140625" style="0" customWidth="1"/>
    <col min="2" max="4" width="9.140625" style="0" hidden="1" customWidth="1"/>
    <col min="5" max="5" width="29.140625" style="0" customWidth="1"/>
    <col min="6" max="8" width="9.140625" style="0" hidden="1" customWidth="1"/>
    <col min="9" max="9" width="11.57421875" style="0" customWidth="1"/>
    <col min="10" max="10" width="15.00390625" style="0" customWidth="1"/>
    <col min="11" max="11" width="15.421875" style="0" customWidth="1"/>
    <col min="12" max="12" width="17.140625" style="0" customWidth="1"/>
    <col min="13" max="13" width="17.421875" style="0" customWidth="1"/>
    <col min="14" max="14" width="14.57421875" style="0" customWidth="1"/>
    <col min="15" max="15" width="12.421875" style="0" customWidth="1"/>
  </cols>
  <sheetData>
    <row r="1" spans="1:11" ht="12.75">
      <c r="A1" s="185" t="s">
        <v>136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0" ht="12.7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5" ht="26.25" customHeight="1">
      <c r="A3" s="184" t="s">
        <v>49</v>
      </c>
      <c r="B3" s="183"/>
      <c r="C3" s="183"/>
      <c r="D3" s="183"/>
      <c r="E3" s="184" t="s">
        <v>50</v>
      </c>
      <c r="F3" s="183"/>
      <c r="G3" s="183"/>
      <c r="H3" s="183"/>
      <c r="I3" s="184" t="s">
        <v>51</v>
      </c>
      <c r="J3" s="186" t="s">
        <v>110</v>
      </c>
      <c r="K3" s="187"/>
      <c r="L3" s="184" t="s">
        <v>52</v>
      </c>
      <c r="M3" s="184" t="s">
        <v>53</v>
      </c>
      <c r="N3" s="184" t="s">
        <v>54</v>
      </c>
      <c r="O3" s="184" t="s">
        <v>55</v>
      </c>
    </row>
    <row r="4" spans="1:15" ht="12.75">
      <c r="A4" s="183"/>
      <c r="B4" s="183"/>
      <c r="C4" s="183"/>
      <c r="D4" s="183"/>
      <c r="E4" s="183"/>
      <c r="F4" s="183"/>
      <c r="G4" s="183"/>
      <c r="H4" s="183"/>
      <c r="I4" s="183"/>
      <c r="J4" s="188" t="s">
        <v>111</v>
      </c>
      <c r="K4" s="190" t="s">
        <v>112</v>
      </c>
      <c r="L4" s="183"/>
      <c r="M4" s="183"/>
      <c r="N4" s="183"/>
      <c r="O4" s="183"/>
    </row>
    <row r="5" spans="1:15" ht="12.75">
      <c r="A5" s="183"/>
      <c r="B5" s="183"/>
      <c r="C5" s="183"/>
      <c r="D5" s="183"/>
      <c r="E5" s="183"/>
      <c r="F5" s="183"/>
      <c r="G5" s="183"/>
      <c r="H5" s="183"/>
      <c r="I5" s="183"/>
      <c r="J5" s="189"/>
      <c r="K5" s="189"/>
      <c r="L5" s="183"/>
      <c r="M5" s="183"/>
      <c r="N5" s="183"/>
      <c r="O5" s="183"/>
    </row>
    <row r="6" spans="1:15" ht="12.75">
      <c r="A6" s="3">
        <v>1</v>
      </c>
      <c r="B6" s="3"/>
      <c r="C6" s="3"/>
      <c r="D6" s="3"/>
      <c r="E6" s="3">
        <v>2</v>
      </c>
      <c r="F6" s="3"/>
      <c r="G6" s="3"/>
      <c r="H6" s="3"/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</row>
    <row r="7" spans="1:15" ht="12.75">
      <c r="A7" s="183" t="s">
        <v>2</v>
      </c>
      <c r="B7" s="183"/>
      <c r="C7" s="183"/>
      <c r="D7" s="183"/>
      <c r="E7" s="6">
        <v>39</v>
      </c>
      <c r="F7" s="183"/>
      <c r="G7" s="183"/>
      <c r="H7" s="183"/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11</v>
      </c>
      <c r="O7" s="6">
        <f>E7+I7+K7+L7+M7+N7</f>
        <v>52</v>
      </c>
    </row>
    <row r="8" spans="1:15" ht="12.75">
      <c r="A8" s="183" t="s">
        <v>3</v>
      </c>
      <c r="B8" s="183"/>
      <c r="C8" s="183"/>
      <c r="D8" s="183"/>
      <c r="E8" s="6">
        <v>29</v>
      </c>
      <c r="F8" s="183"/>
      <c r="G8" s="183"/>
      <c r="H8" s="183"/>
      <c r="I8" s="6">
        <v>8</v>
      </c>
      <c r="J8" s="6">
        <v>2</v>
      </c>
      <c r="K8" s="6">
        <v>0</v>
      </c>
      <c r="L8" s="6">
        <v>2</v>
      </c>
      <c r="M8" s="6">
        <v>0</v>
      </c>
      <c r="N8" s="6">
        <v>11</v>
      </c>
      <c r="O8" s="6">
        <f>E8+I8+K8+L8+M8+N8+J8</f>
        <v>52</v>
      </c>
    </row>
    <row r="9" spans="1:15" ht="12.75">
      <c r="A9" s="183" t="s">
        <v>4</v>
      </c>
      <c r="B9" s="183"/>
      <c r="C9" s="183"/>
      <c r="D9" s="183"/>
      <c r="E9" s="6">
        <v>29</v>
      </c>
      <c r="F9" s="183"/>
      <c r="G9" s="183"/>
      <c r="H9" s="183"/>
      <c r="I9" s="6">
        <v>9</v>
      </c>
      <c r="J9" s="6">
        <v>3</v>
      </c>
      <c r="K9" s="6">
        <v>0</v>
      </c>
      <c r="L9" s="6">
        <v>1</v>
      </c>
      <c r="M9" s="6">
        <v>0</v>
      </c>
      <c r="N9" s="6">
        <v>10</v>
      </c>
      <c r="O9" s="6">
        <f>E9+I9+K9+L9+M9+N9+J9</f>
        <v>52</v>
      </c>
    </row>
    <row r="10" spans="1:15" ht="12.75">
      <c r="A10" s="183" t="s">
        <v>5</v>
      </c>
      <c r="B10" s="183"/>
      <c r="C10" s="183"/>
      <c r="D10" s="183"/>
      <c r="E10" s="6">
        <v>22</v>
      </c>
      <c r="F10" s="183"/>
      <c r="G10" s="183"/>
      <c r="H10" s="183"/>
      <c r="I10" s="6">
        <v>3</v>
      </c>
      <c r="J10" s="6">
        <v>4</v>
      </c>
      <c r="K10" s="6">
        <v>4</v>
      </c>
      <c r="L10" s="6">
        <v>2</v>
      </c>
      <c r="M10" s="6">
        <v>6</v>
      </c>
      <c r="N10" s="6">
        <v>2</v>
      </c>
      <c r="O10" s="6">
        <f>E10+I10+K10+L10+M10+N10+J10</f>
        <v>43</v>
      </c>
    </row>
    <row r="11" spans="1:15" ht="12.75">
      <c r="A11" s="183" t="s">
        <v>11</v>
      </c>
      <c r="B11" s="183"/>
      <c r="C11" s="183"/>
      <c r="D11" s="183"/>
      <c r="E11" s="6">
        <f>E7+E8+E9+E10</f>
        <v>119</v>
      </c>
      <c r="F11" s="183"/>
      <c r="G11" s="183"/>
      <c r="H11" s="183"/>
      <c r="I11" s="6">
        <f>SUM(I7:I10)</f>
        <v>20</v>
      </c>
      <c r="J11" s="6">
        <f>SUM(J7:J10)</f>
        <v>9</v>
      </c>
      <c r="K11" s="6">
        <f>SUM(K10)</f>
        <v>4</v>
      </c>
      <c r="L11" s="6">
        <f>SUM(L7:L10)</f>
        <v>7</v>
      </c>
      <c r="M11" s="6">
        <f>SUM(M10)</f>
        <v>6</v>
      </c>
      <c r="N11" s="6">
        <f>SUM(N7:N10)</f>
        <v>34</v>
      </c>
      <c r="O11" s="6">
        <f>E11+I11+K11+L11+M11+N11+J11</f>
        <v>199</v>
      </c>
    </row>
  </sheetData>
  <sheetProtection/>
  <mergeCells count="22">
    <mergeCell ref="L3:L5"/>
    <mergeCell ref="M3:M5"/>
    <mergeCell ref="N3:N5"/>
    <mergeCell ref="J3:K3"/>
    <mergeCell ref="J4:J5"/>
    <mergeCell ref="K4:K5"/>
    <mergeCell ref="A11:D11"/>
    <mergeCell ref="F11:H11"/>
    <mergeCell ref="O3:O5"/>
    <mergeCell ref="A1:K1"/>
    <mergeCell ref="F10:H10"/>
    <mergeCell ref="A9:D9"/>
    <mergeCell ref="F9:H9"/>
    <mergeCell ref="A7:D7"/>
    <mergeCell ref="F7:H7"/>
    <mergeCell ref="A8:D8"/>
    <mergeCell ref="F8:H8"/>
    <mergeCell ref="A10:D10"/>
    <mergeCell ref="A3:D5"/>
    <mergeCell ref="I3:I5"/>
    <mergeCell ref="E3:E5"/>
    <mergeCell ref="F3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58">
      <selection activeCell="A1" sqref="A1:Q92"/>
    </sheetView>
  </sheetViews>
  <sheetFormatPr defaultColWidth="9.140625" defaultRowHeight="12.75"/>
  <cols>
    <col min="1" max="1" width="9.00390625" style="0" customWidth="1"/>
    <col min="2" max="2" width="45.00390625" style="0" customWidth="1"/>
    <col min="3" max="3" width="8.28125" style="0" customWidth="1"/>
    <col min="4" max="4" width="5.28125" style="0" customWidth="1"/>
    <col min="5" max="5" width="4.8515625" style="0" customWidth="1"/>
    <col min="6" max="6" width="5.421875" style="0" customWidth="1"/>
    <col min="7" max="7" width="6.00390625" style="0" customWidth="1"/>
    <col min="8" max="8" width="6.140625" style="0" customWidth="1"/>
    <col min="9" max="9" width="4.8515625" style="0" customWidth="1"/>
    <col min="10" max="10" width="5.7109375" style="0" customWidth="1"/>
    <col min="11" max="12" width="5.8515625" style="0" customWidth="1"/>
    <col min="13" max="13" width="5.7109375" style="0" customWidth="1"/>
    <col min="14" max="14" width="6.00390625" style="0" customWidth="1"/>
    <col min="15" max="15" width="6.140625" style="0" customWidth="1"/>
    <col min="16" max="17" width="5.421875" style="0" customWidth="1"/>
  </cols>
  <sheetData>
    <row r="1" spans="1:17" ht="12.75">
      <c r="A1" s="201" t="s">
        <v>137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24" customHeight="1" thickBot="1">
      <c r="A2" s="215" t="s">
        <v>0</v>
      </c>
      <c r="B2" s="215" t="s">
        <v>17</v>
      </c>
      <c r="C2" s="197" t="s">
        <v>22</v>
      </c>
      <c r="D2" s="202" t="s">
        <v>56</v>
      </c>
      <c r="E2" s="203"/>
      <c r="F2" s="203"/>
      <c r="G2" s="203"/>
      <c r="H2" s="203"/>
      <c r="I2" s="204"/>
      <c r="J2" s="202" t="s">
        <v>57</v>
      </c>
      <c r="K2" s="203"/>
      <c r="L2" s="203"/>
      <c r="M2" s="203"/>
      <c r="N2" s="203"/>
      <c r="O2" s="203"/>
      <c r="P2" s="203"/>
      <c r="Q2" s="204"/>
    </row>
    <row r="3" spans="1:17" ht="12.75" customHeight="1">
      <c r="A3" s="216"/>
      <c r="B3" s="216"/>
      <c r="C3" s="198"/>
      <c r="D3" s="197" t="s">
        <v>18</v>
      </c>
      <c r="E3" s="197" t="s">
        <v>113</v>
      </c>
      <c r="F3" s="193" t="s">
        <v>19</v>
      </c>
      <c r="G3" s="194"/>
      <c r="H3" s="194"/>
      <c r="I3" s="194"/>
      <c r="J3" s="205" t="s">
        <v>2</v>
      </c>
      <c r="K3" s="206"/>
      <c r="L3" s="209" t="s">
        <v>3</v>
      </c>
      <c r="M3" s="210"/>
      <c r="N3" s="205" t="s">
        <v>4</v>
      </c>
      <c r="O3" s="206"/>
      <c r="P3" s="205" t="s">
        <v>5</v>
      </c>
      <c r="Q3" s="206"/>
    </row>
    <row r="4" spans="1:17" ht="12.75" customHeight="1">
      <c r="A4" s="216"/>
      <c r="B4" s="216"/>
      <c r="C4" s="198"/>
      <c r="D4" s="198"/>
      <c r="E4" s="198"/>
      <c r="F4" s="195" t="s">
        <v>20</v>
      </c>
      <c r="G4" s="232" t="s">
        <v>1</v>
      </c>
      <c r="H4" s="232"/>
      <c r="I4" s="193"/>
      <c r="J4" s="207"/>
      <c r="K4" s="208"/>
      <c r="L4" s="211"/>
      <c r="M4" s="193"/>
      <c r="N4" s="207"/>
      <c r="O4" s="208"/>
      <c r="P4" s="207"/>
      <c r="Q4" s="208"/>
    </row>
    <row r="5" spans="1:17" ht="48.75" customHeight="1">
      <c r="A5" s="216"/>
      <c r="B5" s="216"/>
      <c r="C5" s="198"/>
      <c r="D5" s="198"/>
      <c r="E5" s="198"/>
      <c r="F5" s="200"/>
      <c r="G5" s="233" t="s">
        <v>21</v>
      </c>
      <c r="H5" s="233"/>
      <c r="I5" s="195" t="s">
        <v>59</v>
      </c>
      <c r="J5" s="12" t="s">
        <v>114</v>
      </c>
      <c r="K5" s="13" t="s">
        <v>115</v>
      </c>
      <c r="L5" s="140" t="s">
        <v>116</v>
      </c>
      <c r="M5" s="148" t="s">
        <v>117</v>
      </c>
      <c r="N5" s="14" t="s">
        <v>118</v>
      </c>
      <c r="O5" s="15" t="s">
        <v>119</v>
      </c>
      <c r="P5" s="14" t="s">
        <v>120</v>
      </c>
      <c r="Q5" s="15" t="s">
        <v>148</v>
      </c>
    </row>
    <row r="6" spans="1:17" ht="65.25" customHeight="1">
      <c r="A6" s="217"/>
      <c r="B6" s="217"/>
      <c r="C6" s="199"/>
      <c r="D6" s="199"/>
      <c r="E6" s="199"/>
      <c r="F6" s="196"/>
      <c r="G6" s="11" t="s">
        <v>121</v>
      </c>
      <c r="H6" s="9" t="s">
        <v>122</v>
      </c>
      <c r="I6" s="196"/>
      <c r="J6" s="12" t="s">
        <v>123</v>
      </c>
      <c r="K6" s="13" t="s">
        <v>124</v>
      </c>
      <c r="L6" s="141" t="s">
        <v>123</v>
      </c>
      <c r="M6" s="149" t="s">
        <v>193</v>
      </c>
      <c r="N6" s="16" t="s">
        <v>194</v>
      </c>
      <c r="O6" s="13" t="s">
        <v>195</v>
      </c>
      <c r="P6" s="12" t="s">
        <v>191</v>
      </c>
      <c r="Q6" s="13" t="s">
        <v>191</v>
      </c>
    </row>
    <row r="7" spans="1:17" ht="12.75" customHeight="1">
      <c r="A7" s="18">
        <v>1</v>
      </c>
      <c r="B7" s="18">
        <v>2</v>
      </c>
      <c r="C7" s="18">
        <v>3</v>
      </c>
      <c r="D7" s="18">
        <v>4</v>
      </c>
      <c r="E7" s="10">
        <v>5</v>
      </c>
      <c r="F7" s="19">
        <v>6</v>
      </c>
      <c r="G7" s="19">
        <v>7</v>
      </c>
      <c r="H7" s="19">
        <v>8</v>
      </c>
      <c r="I7" s="20">
        <v>9</v>
      </c>
      <c r="J7" s="21">
        <v>10</v>
      </c>
      <c r="K7" s="22">
        <v>11</v>
      </c>
      <c r="L7" s="142">
        <v>12</v>
      </c>
      <c r="M7" s="150">
        <v>13</v>
      </c>
      <c r="N7" s="21">
        <v>14</v>
      </c>
      <c r="O7" s="22">
        <v>15</v>
      </c>
      <c r="P7" s="21">
        <v>16</v>
      </c>
      <c r="Q7" s="22">
        <v>17</v>
      </c>
    </row>
    <row r="8" spans="1:17" ht="12.75">
      <c r="A8" s="19"/>
      <c r="B8" s="19"/>
      <c r="C8" s="17"/>
      <c r="D8" s="10"/>
      <c r="E8" s="23"/>
      <c r="F8" s="10">
        <f>J8+K8+L8+M8+N8+O8+P8+Q8</f>
        <v>4284</v>
      </c>
      <c r="G8" s="10"/>
      <c r="H8" s="10"/>
      <c r="I8" s="24"/>
      <c r="J8" s="25">
        <f>J9+J22+J31</f>
        <v>612</v>
      </c>
      <c r="K8" s="26">
        <f>K9+K22+K31</f>
        <v>792</v>
      </c>
      <c r="L8" s="23">
        <f aca="true" t="shared" si="0" ref="L8:Q8">L9+L22+L31+L27</f>
        <v>612</v>
      </c>
      <c r="M8" s="24">
        <f t="shared" si="0"/>
        <v>432</v>
      </c>
      <c r="N8" s="25">
        <f t="shared" si="0"/>
        <v>504</v>
      </c>
      <c r="O8" s="26">
        <f t="shared" si="0"/>
        <v>540</v>
      </c>
      <c r="P8" s="25">
        <f t="shared" si="0"/>
        <v>396</v>
      </c>
      <c r="Q8" s="26">
        <f t="shared" si="0"/>
        <v>396</v>
      </c>
    </row>
    <row r="9" spans="1:17" ht="12.75">
      <c r="A9" s="27" t="s">
        <v>24</v>
      </c>
      <c r="B9" s="28" t="s">
        <v>23</v>
      </c>
      <c r="C9" s="29" t="s">
        <v>205</v>
      </c>
      <c r="D9" s="30">
        <f aca="true" t="shared" si="1" ref="D9:Q9">D10+D11+D12+D13+D14+D15+D16+D17+D18+D21+D19+D20</f>
        <v>2106</v>
      </c>
      <c r="E9" s="30">
        <f>E10+E11+E12+E13+E14+E15+E16+E17+E18+E21+E19+E20</f>
        <v>702</v>
      </c>
      <c r="F9" s="31">
        <f>F10+F11+F12+F13+F14+F15+F16+F17+F18+F21+F19+F20</f>
        <v>1404</v>
      </c>
      <c r="G9" s="31">
        <f>G10+G11+G12+G13+G14+G15+G16+G17+G18+G21+G19+G20</f>
        <v>0</v>
      </c>
      <c r="H9" s="31">
        <f>H10+H11+H12+H13+H14+H15+H16+H17+H18+H21+H19+H20</f>
        <v>293</v>
      </c>
      <c r="I9" s="32">
        <f>I10+I11+I12+I13+I14+I15+I16+I17+I18+I21+I19+I20</f>
        <v>0</v>
      </c>
      <c r="J9" s="33">
        <f t="shared" si="1"/>
        <v>612</v>
      </c>
      <c r="K9" s="34">
        <f>K10+K11+K12+K13+K14+K15+K16+K17+K18+K21+K19+K20</f>
        <v>792</v>
      </c>
      <c r="L9" s="30">
        <f t="shared" si="1"/>
        <v>0</v>
      </c>
      <c r="M9" s="32">
        <f t="shared" si="1"/>
        <v>0</v>
      </c>
      <c r="N9" s="33">
        <f t="shared" si="1"/>
        <v>0</v>
      </c>
      <c r="O9" s="34">
        <f t="shared" si="1"/>
        <v>0</v>
      </c>
      <c r="P9" s="33">
        <f t="shared" si="1"/>
        <v>0</v>
      </c>
      <c r="Q9" s="34">
        <f t="shared" si="1"/>
        <v>0</v>
      </c>
    </row>
    <row r="10" spans="1:17" ht="12.75">
      <c r="A10" s="35" t="s">
        <v>25</v>
      </c>
      <c r="B10" s="19" t="s">
        <v>12</v>
      </c>
      <c r="C10" s="17" t="s">
        <v>125</v>
      </c>
      <c r="D10" s="36">
        <v>117</v>
      </c>
      <c r="E10" s="37">
        <v>39</v>
      </c>
      <c r="F10" s="37">
        <v>78</v>
      </c>
      <c r="G10" s="37">
        <v>0</v>
      </c>
      <c r="H10" s="37">
        <v>0</v>
      </c>
      <c r="I10" s="38">
        <v>0</v>
      </c>
      <c r="J10" s="39">
        <v>34</v>
      </c>
      <c r="K10" s="40">
        <v>44</v>
      </c>
      <c r="L10" s="23">
        <v>0</v>
      </c>
      <c r="M10" s="24">
        <v>0</v>
      </c>
      <c r="N10" s="25">
        <v>0</v>
      </c>
      <c r="O10" s="26">
        <v>0</v>
      </c>
      <c r="P10" s="25">
        <v>0</v>
      </c>
      <c r="Q10" s="26">
        <v>0</v>
      </c>
    </row>
    <row r="11" spans="1:17" ht="12.75">
      <c r="A11" s="35" t="s">
        <v>26</v>
      </c>
      <c r="B11" s="19" t="s">
        <v>13</v>
      </c>
      <c r="C11" s="17" t="s">
        <v>153</v>
      </c>
      <c r="D11" s="36">
        <v>176</v>
      </c>
      <c r="E11" s="37">
        <v>59</v>
      </c>
      <c r="F11" s="37">
        <v>117</v>
      </c>
      <c r="G11" s="37">
        <v>0</v>
      </c>
      <c r="H11" s="37">
        <v>0</v>
      </c>
      <c r="I11" s="38">
        <v>0</v>
      </c>
      <c r="J11" s="39">
        <v>51</v>
      </c>
      <c r="K11" s="40">
        <v>66</v>
      </c>
      <c r="L11" s="23">
        <v>0</v>
      </c>
      <c r="M11" s="24">
        <v>0</v>
      </c>
      <c r="N11" s="25">
        <v>0</v>
      </c>
      <c r="O11" s="26">
        <v>0</v>
      </c>
      <c r="P11" s="25">
        <v>0</v>
      </c>
      <c r="Q11" s="26">
        <v>0</v>
      </c>
    </row>
    <row r="12" spans="1:17" ht="12.75">
      <c r="A12" s="35" t="s">
        <v>27</v>
      </c>
      <c r="B12" s="19" t="s">
        <v>6</v>
      </c>
      <c r="C12" s="17" t="s">
        <v>129</v>
      </c>
      <c r="D12" s="36">
        <v>117</v>
      </c>
      <c r="E12" s="37">
        <v>39</v>
      </c>
      <c r="F12" s="37">
        <v>78</v>
      </c>
      <c r="G12" s="37">
        <v>0</v>
      </c>
      <c r="H12" s="37">
        <v>78</v>
      </c>
      <c r="I12" s="38">
        <v>0</v>
      </c>
      <c r="J12" s="39">
        <v>34</v>
      </c>
      <c r="K12" s="40">
        <v>44</v>
      </c>
      <c r="L12" s="23">
        <v>0</v>
      </c>
      <c r="M12" s="24">
        <v>0</v>
      </c>
      <c r="N12" s="25">
        <v>0</v>
      </c>
      <c r="O12" s="26">
        <v>0</v>
      </c>
      <c r="P12" s="25">
        <v>0</v>
      </c>
      <c r="Q12" s="26">
        <v>0</v>
      </c>
    </row>
    <row r="13" spans="1:17" ht="12.75">
      <c r="A13" s="35" t="s">
        <v>28</v>
      </c>
      <c r="B13" s="19" t="s">
        <v>14</v>
      </c>
      <c r="C13" s="17" t="s">
        <v>126</v>
      </c>
      <c r="D13" s="36">
        <v>176</v>
      </c>
      <c r="E13" s="37">
        <v>59</v>
      </c>
      <c r="F13" s="37">
        <v>117</v>
      </c>
      <c r="G13" s="37">
        <v>0</v>
      </c>
      <c r="H13" s="37">
        <v>0</v>
      </c>
      <c r="I13" s="38">
        <v>0</v>
      </c>
      <c r="J13" s="39">
        <v>51</v>
      </c>
      <c r="K13" s="40">
        <v>66</v>
      </c>
      <c r="L13" s="23">
        <v>0</v>
      </c>
      <c r="M13" s="24">
        <v>0</v>
      </c>
      <c r="N13" s="25">
        <v>0</v>
      </c>
      <c r="O13" s="26">
        <v>0</v>
      </c>
      <c r="P13" s="25">
        <v>0</v>
      </c>
      <c r="Q13" s="26">
        <v>0</v>
      </c>
    </row>
    <row r="14" spans="1:17" ht="12.75">
      <c r="A14" s="35" t="s">
        <v>29</v>
      </c>
      <c r="B14" s="19" t="s">
        <v>82</v>
      </c>
      <c r="C14" s="17" t="s">
        <v>126</v>
      </c>
      <c r="D14" s="36">
        <v>176</v>
      </c>
      <c r="E14" s="37">
        <v>59</v>
      </c>
      <c r="F14" s="37">
        <v>117</v>
      </c>
      <c r="G14" s="37">
        <v>0</v>
      </c>
      <c r="H14" s="37">
        <v>0</v>
      </c>
      <c r="I14" s="38">
        <v>0</v>
      </c>
      <c r="J14" s="39">
        <v>51</v>
      </c>
      <c r="K14" s="40">
        <v>66</v>
      </c>
      <c r="L14" s="23">
        <v>0</v>
      </c>
      <c r="M14" s="24">
        <v>0</v>
      </c>
      <c r="N14" s="25">
        <v>0</v>
      </c>
      <c r="O14" s="26">
        <v>0</v>
      </c>
      <c r="P14" s="25">
        <v>0</v>
      </c>
      <c r="Q14" s="26">
        <v>0</v>
      </c>
    </row>
    <row r="15" spans="1:17" ht="12.75">
      <c r="A15" s="35" t="s">
        <v>30</v>
      </c>
      <c r="B15" s="19" t="s">
        <v>83</v>
      </c>
      <c r="C15" s="17" t="s">
        <v>126</v>
      </c>
      <c r="D15" s="36">
        <v>117</v>
      </c>
      <c r="E15" s="37">
        <v>39</v>
      </c>
      <c r="F15" s="37">
        <v>78</v>
      </c>
      <c r="G15" s="37">
        <v>0</v>
      </c>
      <c r="H15" s="37">
        <v>15</v>
      </c>
      <c r="I15" s="38">
        <v>0</v>
      </c>
      <c r="J15" s="39">
        <v>34</v>
      </c>
      <c r="K15" s="40">
        <v>44</v>
      </c>
      <c r="L15" s="23">
        <v>0</v>
      </c>
      <c r="M15" s="24">
        <v>0</v>
      </c>
      <c r="N15" s="25">
        <v>0</v>
      </c>
      <c r="O15" s="26">
        <v>0</v>
      </c>
      <c r="P15" s="25">
        <v>0</v>
      </c>
      <c r="Q15" s="26">
        <v>0</v>
      </c>
    </row>
    <row r="16" spans="1:17" ht="12.75">
      <c r="A16" s="35" t="s">
        <v>31</v>
      </c>
      <c r="B16" s="19" t="s">
        <v>84</v>
      </c>
      <c r="C16" s="17" t="s">
        <v>126</v>
      </c>
      <c r="D16" s="36">
        <v>117</v>
      </c>
      <c r="E16" s="37">
        <v>39</v>
      </c>
      <c r="F16" s="37">
        <v>78</v>
      </c>
      <c r="G16" s="37">
        <v>0</v>
      </c>
      <c r="H16" s="37">
        <v>0</v>
      </c>
      <c r="I16" s="38">
        <v>0</v>
      </c>
      <c r="J16" s="39">
        <v>34</v>
      </c>
      <c r="K16" s="40">
        <v>44</v>
      </c>
      <c r="L16" s="23">
        <v>0</v>
      </c>
      <c r="M16" s="24">
        <v>0</v>
      </c>
      <c r="N16" s="25">
        <v>0</v>
      </c>
      <c r="O16" s="26">
        <v>0</v>
      </c>
      <c r="P16" s="25">
        <v>0</v>
      </c>
      <c r="Q16" s="26">
        <v>0</v>
      </c>
    </row>
    <row r="17" spans="1:17" ht="12.75">
      <c r="A17" s="35" t="s">
        <v>32</v>
      </c>
      <c r="B17" s="19" t="s">
        <v>7</v>
      </c>
      <c r="C17" s="17" t="s">
        <v>108</v>
      </c>
      <c r="D17" s="36">
        <v>176</v>
      </c>
      <c r="E17" s="37">
        <v>59</v>
      </c>
      <c r="F17" s="37">
        <v>117</v>
      </c>
      <c r="G17" s="37">
        <v>0</v>
      </c>
      <c r="H17" s="37">
        <v>117</v>
      </c>
      <c r="I17" s="38">
        <v>0</v>
      </c>
      <c r="J17" s="39">
        <v>51</v>
      </c>
      <c r="K17" s="40">
        <v>66</v>
      </c>
      <c r="L17" s="23">
        <v>0</v>
      </c>
      <c r="M17" s="24">
        <v>0</v>
      </c>
      <c r="N17" s="25">
        <v>0</v>
      </c>
      <c r="O17" s="26">
        <v>0</v>
      </c>
      <c r="P17" s="25">
        <v>0</v>
      </c>
      <c r="Q17" s="26">
        <v>0</v>
      </c>
    </row>
    <row r="18" spans="1:17" ht="12.75">
      <c r="A18" s="35" t="s">
        <v>33</v>
      </c>
      <c r="B18" s="19" t="s">
        <v>15</v>
      </c>
      <c r="C18" s="17" t="s">
        <v>129</v>
      </c>
      <c r="D18" s="36">
        <v>117</v>
      </c>
      <c r="E18" s="37">
        <v>39</v>
      </c>
      <c r="F18" s="41">
        <v>78</v>
      </c>
      <c r="G18" s="41">
        <v>0</v>
      </c>
      <c r="H18" s="41">
        <v>0</v>
      </c>
      <c r="I18" s="38">
        <v>0</v>
      </c>
      <c r="J18" s="39">
        <v>34</v>
      </c>
      <c r="K18" s="40">
        <v>44</v>
      </c>
      <c r="L18" s="23">
        <v>0</v>
      </c>
      <c r="M18" s="24">
        <v>0</v>
      </c>
      <c r="N18" s="25">
        <v>0</v>
      </c>
      <c r="O18" s="26">
        <v>0</v>
      </c>
      <c r="P18" s="25">
        <v>0</v>
      </c>
      <c r="Q18" s="26">
        <v>0</v>
      </c>
    </row>
    <row r="19" spans="1:17" ht="12.75">
      <c r="A19" s="35" t="s">
        <v>34</v>
      </c>
      <c r="B19" s="42" t="s">
        <v>8</v>
      </c>
      <c r="C19" s="43" t="s">
        <v>130</v>
      </c>
      <c r="D19" s="44">
        <v>435</v>
      </c>
      <c r="E19" s="41">
        <v>145</v>
      </c>
      <c r="F19" s="37">
        <v>290</v>
      </c>
      <c r="G19" s="37">
        <v>0</v>
      </c>
      <c r="H19" s="37">
        <v>0</v>
      </c>
      <c r="I19" s="38">
        <v>0</v>
      </c>
      <c r="J19" s="45">
        <v>136</v>
      </c>
      <c r="K19" s="46">
        <v>154</v>
      </c>
      <c r="L19" s="74">
        <v>0</v>
      </c>
      <c r="M19" s="71">
        <v>0</v>
      </c>
      <c r="N19" s="47">
        <v>0</v>
      </c>
      <c r="O19" s="48">
        <v>0</v>
      </c>
      <c r="P19" s="47">
        <v>0</v>
      </c>
      <c r="Q19" s="48">
        <v>0</v>
      </c>
    </row>
    <row r="20" spans="1:17" ht="12.75">
      <c r="A20" s="35" t="s">
        <v>35</v>
      </c>
      <c r="B20" s="19" t="s">
        <v>85</v>
      </c>
      <c r="C20" s="43" t="s">
        <v>126</v>
      </c>
      <c r="D20" s="36">
        <v>241</v>
      </c>
      <c r="E20" s="37">
        <v>80</v>
      </c>
      <c r="F20" s="37">
        <v>161</v>
      </c>
      <c r="G20" s="37">
        <v>0</v>
      </c>
      <c r="H20" s="37">
        <v>13</v>
      </c>
      <c r="I20" s="38">
        <v>0</v>
      </c>
      <c r="J20" s="39">
        <v>51</v>
      </c>
      <c r="K20" s="40">
        <v>110</v>
      </c>
      <c r="L20" s="23">
        <v>0</v>
      </c>
      <c r="M20" s="24">
        <v>0</v>
      </c>
      <c r="N20" s="25">
        <v>0</v>
      </c>
      <c r="O20" s="26">
        <v>0</v>
      </c>
      <c r="P20" s="25">
        <v>0</v>
      </c>
      <c r="Q20" s="26">
        <v>0</v>
      </c>
    </row>
    <row r="21" spans="1:17" ht="12.75">
      <c r="A21" s="35" t="s">
        <v>36</v>
      </c>
      <c r="B21" s="19" t="s">
        <v>16</v>
      </c>
      <c r="C21" s="17" t="s">
        <v>131</v>
      </c>
      <c r="D21" s="36">
        <v>141</v>
      </c>
      <c r="E21" s="37">
        <v>46</v>
      </c>
      <c r="F21" s="37">
        <v>95</v>
      </c>
      <c r="G21" s="37">
        <v>0</v>
      </c>
      <c r="H21" s="37">
        <v>70</v>
      </c>
      <c r="I21" s="38">
        <v>0</v>
      </c>
      <c r="J21" s="39">
        <v>51</v>
      </c>
      <c r="K21" s="40">
        <v>44</v>
      </c>
      <c r="L21" s="23">
        <v>0</v>
      </c>
      <c r="M21" s="24">
        <v>0</v>
      </c>
      <c r="N21" s="25">
        <v>0</v>
      </c>
      <c r="O21" s="26">
        <v>0</v>
      </c>
      <c r="P21" s="25">
        <v>0</v>
      </c>
      <c r="Q21" s="26">
        <v>0</v>
      </c>
    </row>
    <row r="22" spans="1:17" ht="22.5">
      <c r="A22" s="27" t="s">
        <v>60</v>
      </c>
      <c r="B22" s="28" t="s">
        <v>61</v>
      </c>
      <c r="C22" s="29" t="s">
        <v>149</v>
      </c>
      <c r="D22" s="30">
        <f>D23+D24+D25+D26</f>
        <v>639</v>
      </c>
      <c r="E22" s="30">
        <f aca="true" t="shared" si="2" ref="E22:Q22">E23+E24+E25+E26</f>
        <v>213</v>
      </c>
      <c r="F22" s="30">
        <f t="shared" si="2"/>
        <v>426</v>
      </c>
      <c r="G22" s="30">
        <f t="shared" si="2"/>
        <v>0</v>
      </c>
      <c r="H22" s="30">
        <f t="shared" si="2"/>
        <v>372</v>
      </c>
      <c r="I22" s="170">
        <f t="shared" si="2"/>
        <v>0</v>
      </c>
      <c r="J22" s="33">
        <f t="shared" si="2"/>
        <v>0</v>
      </c>
      <c r="K22" s="173">
        <f t="shared" si="2"/>
        <v>0</v>
      </c>
      <c r="L22" s="30">
        <f t="shared" si="2"/>
        <v>119</v>
      </c>
      <c r="M22" s="170">
        <f t="shared" si="2"/>
        <v>48</v>
      </c>
      <c r="N22" s="33">
        <f t="shared" si="2"/>
        <v>56</v>
      </c>
      <c r="O22" s="173">
        <f t="shared" si="2"/>
        <v>60</v>
      </c>
      <c r="P22" s="33">
        <f t="shared" si="2"/>
        <v>44</v>
      </c>
      <c r="Q22" s="173">
        <f t="shared" si="2"/>
        <v>99</v>
      </c>
    </row>
    <row r="23" spans="1:17" ht="12.75">
      <c r="A23" s="10" t="s">
        <v>63</v>
      </c>
      <c r="B23" s="49" t="s">
        <v>62</v>
      </c>
      <c r="C23" s="155" t="s">
        <v>103</v>
      </c>
      <c r="D23" s="57">
        <v>62</v>
      </c>
      <c r="E23" s="114">
        <v>7</v>
      </c>
      <c r="F23" s="57">
        <v>55</v>
      </c>
      <c r="G23" s="57">
        <v>0</v>
      </c>
      <c r="H23" s="57">
        <v>28</v>
      </c>
      <c r="I23" s="115">
        <v>0</v>
      </c>
      <c r="J23" s="116">
        <v>0</v>
      </c>
      <c r="K23" s="117">
        <v>0</v>
      </c>
      <c r="L23" s="131">
        <v>0</v>
      </c>
      <c r="M23" s="115">
        <v>0</v>
      </c>
      <c r="N23" s="116">
        <v>0</v>
      </c>
      <c r="O23" s="117">
        <v>0</v>
      </c>
      <c r="P23" s="116">
        <v>0</v>
      </c>
      <c r="Q23" s="117">
        <v>55</v>
      </c>
    </row>
    <row r="24" spans="1:17" ht="12.75">
      <c r="A24" s="10" t="s">
        <v>64</v>
      </c>
      <c r="B24" s="49" t="s">
        <v>14</v>
      </c>
      <c r="C24" s="155" t="s">
        <v>103</v>
      </c>
      <c r="D24" s="57">
        <v>58</v>
      </c>
      <c r="E24" s="114">
        <v>7</v>
      </c>
      <c r="F24" s="57">
        <v>51</v>
      </c>
      <c r="G24" s="57">
        <v>0</v>
      </c>
      <c r="H24" s="57">
        <v>24</v>
      </c>
      <c r="I24" s="115">
        <v>0</v>
      </c>
      <c r="J24" s="116">
        <v>0</v>
      </c>
      <c r="K24" s="117">
        <v>0</v>
      </c>
      <c r="L24" s="131">
        <v>51</v>
      </c>
      <c r="M24" s="115">
        <v>0</v>
      </c>
      <c r="N24" s="116">
        <v>0</v>
      </c>
      <c r="O24" s="117">
        <v>0</v>
      </c>
      <c r="P24" s="116">
        <v>0</v>
      </c>
      <c r="Q24" s="117">
        <v>0</v>
      </c>
    </row>
    <row r="25" spans="1:17" ht="12.75">
      <c r="A25" s="10" t="s">
        <v>65</v>
      </c>
      <c r="B25" s="54" t="s">
        <v>6</v>
      </c>
      <c r="C25" s="156" t="s">
        <v>150</v>
      </c>
      <c r="D25" s="57">
        <v>199</v>
      </c>
      <c r="E25" s="158">
        <v>39</v>
      </c>
      <c r="F25" s="104">
        <v>160</v>
      </c>
      <c r="G25" s="57">
        <v>0</v>
      </c>
      <c r="H25" s="57">
        <v>160</v>
      </c>
      <c r="I25" s="124">
        <v>0</v>
      </c>
      <c r="J25" s="118">
        <v>0</v>
      </c>
      <c r="K25" s="119">
        <v>0</v>
      </c>
      <c r="L25" s="135">
        <v>34</v>
      </c>
      <c r="M25" s="115">
        <v>24</v>
      </c>
      <c r="N25" s="116">
        <v>28</v>
      </c>
      <c r="O25" s="117">
        <v>30</v>
      </c>
      <c r="P25" s="116">
        <v>22</v>
      </c>
      <c r="Q25" s="117">
        <v>22</v>
      </c>
    </row>
    <row r="26" spans="1:17" ht="12.75">
      <c r="A26" s="10" t="s">
        <v>66</v>
      </c>
      <c r="B26" s="49" t="s">
        <v>7</v>
      </c>
      <c r="C26" s="155" t="s">
        <v>151</v>
      </c>
      <c r="D26" s="57">
        <v>320</v>
      </c>
      <c r="E26" s="114">
        <v>160</v>
      </c>
      <c r="F26" s="57">
        <v>160</v>
      </c>
      <c r="G26" s="57">
        <v>0</v>
      </c>
      <c r="H26" s="57">
        <v>160</v>
      </c>
      <c r="I26" s="115">
        <v>0</v>
      </c>
      <c r="J26" s="116">
        <v>0</v>
      </c>
      <c r="K26" s="117">
        <v>0</v>
      </c>
      <c r="L26" s="135">
        <v>34</v>
      </c>
      <c r="M26" s="115">
        <v>24</v>
      </c>
      <c r="N26" s="116">
        <v>28</v>
      </c>
      <c r="O26" s="117">
        <v>30</v>
      </c>
      <c r="P26" s="116">
        <v>22</v>
      </c>
      <c r="Q26" s="117">
        <v>22</v>
      </c>
    </row>
    <row r="27" spans="1:17" ht="12.75">
      <c r="A27" s="55" t="s">
        <v>67</v>
      </c>
      <c r="B27" s="56" t="s">
        <v>68</v>
      </c>
      <c r="C27" s="29" t="s">
        <v>145</v>
      </c>
      <c r="D27" s="31">
        <f>D28+D30+D29</f>
        <v>234</v>
      </c>
      <c r="E27" s="31">
        <f aca="true" t="shared" si="3" ref="E27:Q27">E28+E30+E29</f>
        <v>78</v>
      </c>
      <c r="F27" s="31">
        <f t="shared" si="3"/>
        <v>156</v>
      </c>
      <c r="G27" s="31">
        <f t="shared" si="3"/>
        <v>0</v>
      </c>
      <c r="H27" s="31">
        <f t="shared" si="3"/>
        <v>76</v>
      </c>
      <c r="I27" s="32">
        <f t="shared" si="3"/>
        <v>0</v>
      </c>
      <c r="J27" s="144">
        <f t="shared" si="3"/>
        <v>0</v>
      </c>
      <c r="K27" s="145">
        <f t="shared" si="3"/>
        <v>0</v>
      </c>
      <c r="L27" s="30">
        <f t="shared" si="3"/>
        <v>51</v>
      </c>
      <c r="M27" s="32">
        <f t="shared" si="3"/>
        <v>0</v>
      </c>
      <c r="N27" s="33">
        <f t="shared" si="3"/>
        <v>42</v>
      </c>
      <c r="O27" s="34">
        <f t="shared" si="3"/>
        <v>30</v>
      </c>
      <c r="P27" s="33">
        <f t="shared" si="3"/>
        <v>0</v>
      </c>
      <c r="Q27" s="34">
        <f t="shared" si="3"/>
        <v>33</v>
      </c>
    </row>
    <row r="28" spans="1:17" ht="12.75">
      <c r="A28" s="104" t="s">
        <v>69</v>
      </c>
      <c r="B28" s="105" t="s">
        <v>8</v>
      </c>
      <c r="C28" s="106" t="s">
        <v>103</v>
      </c>
      <c r="D28" s="107">
        <v>76</v>
      </c>
      <c r="E28" s="108">
        <v>25</v>
      </c>
      <c r="F28" s="104">
        <v>51</v>
      </c>
      <c r="G28" s="107">
        <v>0</v>
      </c>
      <c r="H28" s="107">
        <v>24</v>
      </c>
      <c r="I28" s="109">
        <v>0</v>
      </c>
      <c r="J28" s="110">
        <v>0</v>
      </c>
      <c r="K28" s="111">
        <v>0</v>
      </c>
      <c r="L28" s="143">
        <v>51</v>
      </c>
      <c r="M28" s="151">
        <v>0</v>
      </c>
      <c r="N28" s="112">
        <v>0</v>
      </c>
      <c r="O28" s="113">
        <v>0</v>
      </c>
      <c r="P28" s="112">
        <v>0</v>
      </c>
      <c r="Q28" s="113">
        <v>0</v>
      </c>
    </row>
    <row r="29" spans="1:17" ht="12.75">
      <c r="A29" s="57" t="s">
        <v>86</v>
      </c>
      <c r="B29" s="58" t="s">
        <v>157</v>
      </c>
      <c r="C29" s="155" t="s">
        <v>204</v>
      </c>
      <c r="D29" s="57">
        <v>50</v>
      </c>
      <c r="E29" s="136">
        <v>17</v>
      </c>
      <c r="F29" s="57">
        <v>33</v>
      </c>
      <c r="G29" s="57">
        <v>0</v>
      </c>
      <c r="H29" s="57">
        <v>10</v>
      </c>
      <c r="I29" s="124">
        <v>0</v>
      </c>
      <c r="J29" s="118">
        <v>0</v>
      </c>
      <c r="K29" s="119">
        <v>0</v>
      </c>
      <c r="L29" s="131">
        <v>0</v>
      </c>
      <c r="M29" s="115">
        <v>0</v>
      </c>
      <c r="N29" s="116">
        <v>0</v>
      </c>
      <c r="O29" s="117">
        <v>0</v>
      </c>
      <c r="P29" s="116">
        <v>0</v>
      </c>
      <c r="Q29" s="117">
        <v>33</v>
      </c>
    </row>
    <row r="30" spans="1:17" ht="12.75">
      <c r="A30" s="59" t="s">
        <v>156</v>
      </c>
      <c r="B30" s="60" t="s">
        <v>87</v>
      </c>
      <c r="C30" s="155" t="s">
        <v>129</v>
      </c>
      <c r="D30" s="57">
        <v>108</v>
      </c>
      <c r="E30" s="135">
        <v>36</v>
      </c>
      <c r="F30" s="57">
        <v>72</v>
      </c>
      <c r="G30" s="57">
        <v>0</v>
      </c>
      <c r="H30" s="57">
        <v>42</v>
      </c>
      <c r="I30" s="124">
        <v>0</v>
      </c>
      <c r="J30" s="118">
        <v>0</v>
      </c>
      <c r="K30" s="119">
        <v>0</v>
      </c>
      <c r="L30" s="131">
        <v>0</v>
      </c>
      <c r="M30" s="115">
        <v>0</v>
      </c>
      <c r="N30" s="116">
        <v>42</v>
      </c>
      <c r="O30" s="117">
        <v>30</v>
      </c>
      <c r="P30" s="116">
        <v>0</v>
      </c>
      <c r="Q30" s="117">
        <v>0</v>
      </c>
    </row>
    <row r="31" spans="1:17" ht="12.75">
      <c r="A31" s="61" t="s">
        <v>39</v>
      </c>
      <c r="B31" s="62" t="s">
        <v>40</v>
      </c>
      <c r="C31" s="29" t="s">
        <v>208</v>
      </c>
      <c r="D31" s="63">
        <f aca="true" t="shared" si="4" ref="D31:Q31">D32+D49</f>
        <v>3447</v>
      </c>
      <c r="E31" s="63">
        <f t="shared" si="4"/>
        <v>1149</v>
      </c>
      <c r="F31" s="63">
        <f t="shared" si="4"/>
        <v>2298</v>
      </c>
      <c r="G31" s="63">
        <f t="shared" si="4"/>
        <v>0</v>
      </c>
      <c r="H31" s="63">
        <f t="shared" si="4"/>
        <v>1053</v>
      </c>
      <c r="I31" s="137">
        <f t="shared" si="4"/>
        <v>40</v>
      </c>
      <c r="J31" s="146">
        <f t="shared" si="4"/>
        <v>0</v>
      </c>
      <c r="K31" s="147">
        <f t="shared" si="4"/>
        <v>0</v>
      </c>
      <c r="L31" s="63">
        <f t="shared" si="4"/>
        <v>442</v>
      </c>
      <c r="M31" s="137">
        <f t="shared" si="4"/>
        <v>384</v>
      </c>
      <c r="N31" s="146">
        <f t="shared" si="4"/>
        <v>406</v>
      </c>
      <c r="O31" s="147">
        <f t="shared" si="4"/>
        <v>450</v>
      </c>
      <c r="P31" s="146">
        <f t="shared" si="4"/>
        <v>352</v>
      </c>
      <c r="Q31" s="147">
        <f t="shared" si="4"/>
        <v>264</v>
      </c>
    </row>
    <row r="32" spans="1:17" ht="12.75">
      <c r="A32" s="64" t="s">
        <v>37</v>
      </c>
      <c r="B32" s="65" t="s">
        <v>70</v>
      </c>
      <c r="C32" s="66" t="s">
        <v>206</v>
      </c>
      <c r="D32" s="67">
        <f>D33+D34+D35+D36+D37+D38+D39+D40+D41+D42+D43+D44+D45+D46+D47+D48</f>
        <v>1731</v>
      </c>
      <c r="E32" s="67">
        <f aca="true" t="shared" si="5" ref="E32:Q32">E33+E34+E35+E36+E37+E38+E39+E40+E41+E42+E43+E44+E45+E46+E47+E48</f>
        <v>577</v>
      </c>
      <c r="F32" s="67">
        <f t="shared" si="5"/>
        <v>1154</v>
      </c>
      <c r="G32" s="67">
        <f t="shared" si="5"/>
        <v>0</v>
      </c>
      <c r="H32" s="67">
        <f t="shared" si="5"/>
        <v>604</v>
      </c>
      <c r="I32" s="171">
        <f t="shared" si="5"/>
        <v>0</v>
      </c>
      <c r="J32" s="174">
        <f t="shared" si="5"/>
        <v>0</v>
      </c>
      <c r="K32" s="175">
        <f t="shared" si="5"/>
        <v>0</v>
      </c>
      <c r="L32" s="67">
        <f t="shared" si="5"/>
        <v>238</v>
      </c>
      <c r="M32" s="171">
        <f t="shared" si="5"/>
        <v>168</v>
      </c>
      <c r="N32" s="174">
        <f t="shared" si="5"/>
        <v>238</v>
      </c>
      <c r="O32" s="175">
        <f t="shared" si="5"/>
        <v>180</v>
      </c>
      <c r="P32" s="174">
        <f t="shared" si="5"/>
        <v>110</v>
      </c>
      <c r="Q32" s="175">
        <f t="shared" si="5"/>
        <v>220</v>
      </c>
    </row>
    <row r="33" spans="1:17" ht="12.75">
      <c r="A33" s="68" t="s">
        <v>88</v>
      </c>
      <c r="B33" s="69" t="s">
        <v>98</v>
      </c>
      <c r="C33" s="125" t="s">
        <v>131</v>
      </c>
      <c r="D33" s="126">
        <v>192</v>
      </c>
      <c r="E33" s="127">
        <v>64</v>
      </c>
      <c r="F33" s="128">
        <v>128</v>
      </c>
      <c r="G33" s="126">
        <v>0</v>
      </c>
      <c r="H33" s="126">
        <v>128</v>
      </c>
      <c r="I33" s="129">
        <v>0</v>
      </c>
      <c r="J33" s="120">
        <v>0</v>
      </c>
      <c r="K33" s="121">
        <v>0</v>
      </c>
      <c r="L33" s="130">
        <v>68</v>
      </c>
      <c r="M33" s="129">
        <v>60</v>
      </c>
      <c r="N33" s="120">
        <v>0</v>
      </c>
      <c r="O33" s="121">
        <v>0</v>
      </c>
      <c r="P33" s="120">
        <v>0</v>
      </c>
      <c r="Q33" s="121">
        <v>0</v>
      </c>
    </row>
    <row r="34" spans="1:17" ht="12.75">
      <c r="A34" s="68" t="s">
        <v>89</v>
      </c>
      <c r="B34" s="69" t="s">
        <v>101</v>
      </c>
      <c r="C34" s="125" t="s">
        <v>131</v>
      </c>
      <c r="D34" s="126">
        <v>218</v>
      </c>
      <c r="E34" s="127">
        <v>73</v>
      </c>
      <c r="F34" s="128">
        <v>145</v>
      </c>
      <c r="G34" s="126">
        <v>0</v>
      </c>
      <c r="H34" s="126">
        <v>54</v>
      </c>
      <c r="I34" s="129">
        <v>0</v>
      </c>
      <c r="J34" s="120">
        <v>0</v>
      </c>
      <c r="K34" s="121">
        <v>0</v>
      </c>
      <c r="L34" s="130">
        <v>85</v>
      </c>
      <c r="M34" s="129">
        <v>60</v>
      </c>
      <c r="N34" s="120">
        <v>0</v>
      </c>
      <c r="O34" s="121">
        <v>0</v>
      </c>
      <c r="P34" s="120">
        <v>0</v>
      </c>
      <c r="Q34" s="121">
        <v>0</v>
      </c>
    </row>
    <row r="35" spans="1:17" ht="12.75">
      <c r="A35" s="68" t="s">
        <v>90</v>
      </c>
      <c r="B35" s="69" t="s">
        <v>100</v>
      </c>
      <c r="C35" s="125" t="s">
        <v>103</v>
      </c>
      <c r="D35" s="126">
        <v>105</v>
      </c>
      <c r="E35" s="127">
        <v>35</v>
      </c>
      <c r="F35" s="128">
        <v>70</v>
      </c>
      <c r="G35" s="126">
        <v>0</v>
      </c>
      <c r="H35" s="126">
        <v>38</v>
      </c>
      <c r="I35" s="129">
        <v>0</v>
      </c>
      <c r="J35" s="120">
        <v>0</v>
      </c>
      <c r="K35" s="121">
        <v>0</v>
      </c>
      <c r="L35" s="130">
        <v>0</v>
      </c>
      <c r="M35" s="129">
        <v>0</v>
      </c>
      <c r="N35" s="120">
        <v>70</v>
      </c>
      <c r="O35" s="121">
        <v>0</v>
      </c>
      <c r="P35" s="120">
        <v>0</v>
      </c>
      <c r="Q35" s="121">
        <v>0</v>
      </c>
    </row>
    <row r="36" spans="1:17" ht="12.75">
      <c r="A36" s="68" t="s">
        <v>91</v>
      </c>
      <c r="B36" s="69" t="s">
        <v>99</v>
      </c>
      <c r="C36" s="125" t="s">
        <v>131</v>
      </c>
      <c r="D36" s="126">
        <v>200</v>
      </c>
      <c r="E36" s="127">
        <v>67</v>
      </c>
      <c r="F36" s="128">
        <v>133</v>
      </c>
      <c r="G36" s="126">
        <v>0</v>
      </c>
      <c r="H36" s="126">
        <v>64</v>
      </c>
      <c r="I36" s="129">
        <v>0</v>
      </c>
      <c r="J36" s="120">
        <v>0</v>
      </c>
      <c r="K36" s="121">
        <v>0</v>
      </c>
      <c r="L36" s="130">
        <v>85</v>
      </c>
      <c r="M36" s="129">
        <v>48</v>
      </c>
      <c r="N36" s="120">
        <v>0</v>
      </c>
      <c r="O36" s="121">
        <v>0</v>
      </c>
      <c r="P36" s="120">
        <v>0</v>
      </c>
      <c r="Q36" s="121">
        <v>0</v>
      </c>
    </row>
    <row r="37" spans="1:17" ht="12.75">
      <c r="A37" s="72" t="s">
        <v>92</v>
      </c>
      <c r="B37" s="178" t="s">
        <v>158</v>
      </c>
      <c r="C37" s="90" t="s">
        <v>152</v>
      </c>
      <c r="D37" s="126">
        <v>108</v>
      </c>
      <c r="E37" s="130">
        <v>36</v>
      </c>
      <c r="F37" s="126">
        <v>72</v>
      </c>
      <c r="G37" s="126">
        <v>0</v>
      </c>
      <c r="H37" s="126">
        <v>36</v>
      </c>
      <c r="I37" s="129">
        <v>0</v>
      </c>
      <c r="J37" s="120">
        <v>0</v>
      </c>
      <c r="K37" s="121">
        <v>0</v>
      </c>
      <c r="L37" s="130">
        <v>0</v>
      </c>
      <c r="M37" s="129">
        <v>0</v>
      </c>
      <c r="N37" s="120">
        <v>42</v>
      </c>
      <c r="O37" s="121">
        <v>30</v>
      </c>
      <c r="P37" s="120">
        <v>0</v>
      </c>
      <c r="Q37" s="121">
        <v>0</v>
      </c>
    </row>
    <row r="38" spans="1:17" ht="12.75">
      <c r="A38" s="68" t="s">
        <v>93</v>
      </c>
      <c r="B38" s="69" t="s">
        <v>159</v>
      </c>
      <c r="C38" s="125" t="s">
        <v>129</v>
      </c>
      <c r="D38" s="126">
        <v>108</v>
      </c>
      <c r="E38" s="127">
        <v>36</v>
      </c>
      <c r="F38" s="128">
        <v>72</v>
      </c>
      <c r="G38" s="126">
        <v>0</v>
      </c>
      <c r="H38" s="126">
        <v>36</v>
      </c>
      <c r="I38" s="129">
        <v>0</v>
      </c>
      <c r="J38" s="120">
        <v>0</v>
      </c>
      <c r="K38" s="121">
        <v>0</v>
      </c>
      <c r="L38" s="130">
        <v>0</v>
      </c>
      <c r="M38" s="129">
        <v>0</v>
      </c>
      <c r="N38" s="120">
        <v>42</v>
      </c>
      <c r="O38" s="121">
        <v>30</v>
      </c>
      <c r="P38" s="120">
        <v>0</v>
      </c>
      <c r="Q38" s="121">
        <v>0</v>
      </c>
    </row>
    <row r="39" spans="1:17" ht="12.75">
      <c r="A39" s="68" t="s">
        <v>94</v>
      </c>
      <c r="B39" s="69" t="s">
        <v>160</v>
      </c>
      <c r="C39" s="125" t="s">
        <v>204</v>
      </c>
      <c r="D39" s="126">
        <v>45</v>
      </c>
      <c r="E39" s="127">
        <v>15</v>
      </c>
      <c r="F39" s="128">
        <v>30</v>
      </c>
      <c r="G39" s="126">
        <v>0</v>
      </c>
      <c r="H39" s="126">
        <v>14</v>
      </c>
      <c r="I39" s="129">
        <v>0</v>
      </c>
      <c r="J39" s="120">
        <v>0</v>
      </c>
      <c r="K39" s="121">
        <v>0</v>
      </c>
      <c r="L39" s="130">
        <v>0</v>
      </c>
      <c r="M39" s="129">
        <v>0</v>
      </c>
      <c r="N39" s="120">
        <v>0</v>
      </c>
      <c r="O39" s="121">
        <v>30</v>
      </c>
      <c r="P39" s="120">
        <v>0</v>
      </c>
      <c r="Q39" s="121">
        <v>0</v>
      </c>
    </row>
    <row r="40" spans="1:17" ht="22.5">
      <c r="A40" s="68" t="s">
        <v>95</v>
      </c>
      <c r="B40" s="69" t="s">
        <v>140</v>
      </c>
      <c r="C40" s="125" t="s">
        <v>129</v>
      </c>
      <c r="D40" s="126">
        <v>132</v>
      </c>
      <c r="E40" s="127">
        <v>44</v>
      </c>
      <c r="F40" s="128">
        <v>88</v>
      </c>
      <c r="G40" s="126">
        <v>0</v>
      </c>
      <c r="H40" s="126">
        <v>40</v>
      </c>
      <c r="I40" s="129">
        <v>0</v>
      </c>
      <c r="J40" s="120">
        <v>0</v>
      </c>
      <c r="K40" s="121">
        <v>0</v>
      </c>
      <c r="L40" s="130">
        <v>0</v>
      </c>
      <c r="M40" s="129">
        <v>0</v>
      </c>
      <c r="N40" s="120">
        <v>0</v>
      </c>
      <c r="O40" s="121">
        <v>0</v>
      </c>
      <c r="P40" s="120">
        <v>33</v>
      </c>
      <c r="Q40" s="121">
        <v>55</v>
      </c>
    </row>
    <row r="41" spans="1:17" ht="12.75">
      <c r="A41" s="68" t="s">
        <v>96</v>
      </c>
      <c r="B41" s="69" t="s">
        <v>161</v>
      </c>
      <c r="C41" s="125" t="s">
        <v>129</v>
      </c>
      <c r="D41" s="126">
        <v>99</v>
      </c>
      <c r="E41" s="127">
        <v>33</v>
      </c>
      <c r="F41" s="128">
        <v>66</v>
      </c>
      <c r="G41" s="126">
        <v>0</v>
      </c>
      <c r="H41" s="126">
        <v>28</v>
      </c>
      <c r="I41" s="129">
        <v>0</v>
      </c>
      <c r="J41" s="120">
        <v>0</v>
      </c>
      <c r="K41" s="121">
        <v>0</v>
      </c>
      <c r="L41" s="130">
        <v>0</v>
      </c>
      <c r="M41" s="129">
        <v>0</v>
      </c>
      <c r="N41" s="120">
        <v>0</v>
      </c>
      <c r="O41" s="121">
        <v>0</v>
      </c>
      <c r="P41" s="120">
        <v>33</v>
      </c>
      <c r="Q41" s="121">
        <v>33</v>
      </c>
    </row>
    <row r="42" spans="1:17" ht="12.75">
      <c r="A42" s="72" t="s">
        <v>97</v>
      </c>
      <c r="B42" s="73" t="s">
        <v>162</v>
      </c>
      <c r="C42" s="125" t="s">
        <v>129</v>
      </c>
      <c r="D42" s="126">
        <v>108</v>
      </c>
      <c r="E42" s="130">
        <v>36</v>
      </c>
      <c r="F42" s="126">
        <v>72</v>
      </c>
      <c r="G42" s="126">
        <v>0</v>
      </c>
      <c r="H42" s="126">
        <v>36</v>
      </c>
      <c r="I42" s="129">
        <v>0</v>
      </c>
      <c r="J42" s="120">
        <v>0</v>
      </c>
      <c r="K42" s="121">
        <v>0</v>
      </c>
      <c r="L42" s="130">
        <v>0</v>
      </c>
      <c r="M42" s="129">
        <v>0</v>
      </c>
      <c r="N42" s="120">
        <v>42</v>
      </c>
      <c r="O42" s="121">
        <v>30</v>
      </c>
      <c r="P42" s="120">
        <v>0</v>
      </c>
      <c r="Q42" s="121">
        <v>0</v>
      </c>
    </row>
    <row r="43" spans="1:17" ht="24.75" customHeight="1">
      <c r="A43" s="68" t="s">
        <v>104</v>
      </c>
      <c r="B43" s="69" t="s">
        <v>71</v>
      </c>
      <c r="C43" s="125" t="s">
        <v>152</v>
      </c>
      <c r="D43" s="126">
        <v>66</v>
      </c>
      <c r="E43" s="127">
        <v>22</v>
      </c>
      <c r="F43" s="128">
        <v>44</v>
      </c>
      <c r="G43" s="126">
        <v>0</v>
      </c>
      <c r="H43" s="126">
        <v>24</v>
      </c>
      <c r="I43" s="129">
        <v>0</v>
      </c>
      <c r="J43" s="120">
        <v>0</v>
      </c>
      <c r="K43" s="121">
        <v>0</v>
      </c>
      <c r="L43" s="130">
        <v>0</v>
      </c>
      <c r="M43" s="129">
        <v>0</v>
      </c>
      <c r="N43" s="120">
        <v>0</v>
      </c>
      <c r="O43" s="121">
        <v>0</v>
      </c>
      <c r="P43" s="120">
        <v>0</v>
      </c>
      <c r="Q43" s="121">
        <v>44</v>
      </c>
    </row>
    <row r="44" spans="1:17" ht="12.75">
      <c r="A44" s="68" t="s">
        <v>138</v>
      </c>
      <c r="B44" s="69" t="s">
        <v>102</v>
      </c>
      <c r="C44" s="125" t="s">
        <v>203</v>
      </c>
      <c r="D44" s="126">
        <v>45</v>
      </c>
      <c r="E44" s="127">
        <v>15</v>
      </c>
      <c r="F44" s="128">
        <v>30</v>
      </c>
      <c r="G44" s="126">
        <v>0</v>
      </c>
      <c r="H44" s="126">
        <v>18</v>
      </c>
      <c r="I44" s="129">
        <v>0</v>
      </c>
      <c r="J44" s="120">
        <v>0</v>
      </c>
      <c r="K44" s="121">
        <v>0</v>
      </c>
      <c r="L44" s="130">
        <v>0</v>
      </c>
      <c r="M44" s="129">
        <v>0</v>
      </c>
      <c r="N44" s="120">
        <v>0</v>
      </c>
      <c r="O44" s="121">
        <v>30</v>
      </c>
      <c r="P44" s="120">
        <v>0</v>
      </c>
      <c r="Q44" s="121">
        <v>0</v>
      </c>
    </row>
    <row r="45" spans="1:17" ht="12.75">
      <c r="A45" s="68" t="s">
        <v>139</v>
      </c>
      <c r="B45" s="69" t="s">
        <v>38</v>
      </c>
      <c r="C45" s="125" t="s">
        <v>129</v>
      </c>
      <c r="D45" s="126">
        <v>108</v>
      </c>
      <c r="E45" s="127">
        <v>36</v>
      </c>
      <c r="F45" s="128">
        <v>72</v>
      </c>
      <c r="G45" s="126">
        <v>0</v>
      </c>
      <c r="H45" s="126">
        <v>48</v>
      </c>
      <c r="I45" s="129">
        <v>0</v>
      </c>
      <c r="J45" s="120">
        <v>0</v>
      </c>
      <c r="K45" s="121">
        <v>0</v>
      </c>
      <c r="L45" s="130">
        <v>0</v>
      </c>
      <c r="M45" s="129">
        <v>0</v>
      </c>
      <c r="N45" s="120">
        <v>42</v>
      </c>
      <c r="O45" s="121">
        <v>30</v>
      </c>
      <c r="P45" s="120">
        <v>0</v>
      </c>
      <c r="Q45" s="121">
        <v>0</v>
      </c>
    </row>
    <row r="46" spans="1:17" ht="12.75">
      <c r="A46" s="59" t="s">
        <v>163</v>
      </c>
      <c r="B46" s="60" t="s">
        <v>58</v>
      </c>
      <c r="C46" s="125" t="s">
        <v>152</v>
      </c>
      <c r="D46" s="126">
        <v>49</v>
      </c>
      <c r="E46" s="127">
        <v>16</v>
      </c>
      <c r="F46" s="128">
        <v>33</v>
      </c>
      <c r="G46" s="126">
        <v>0</v>
      </c>
      <c r="H46" s="126">
        <v>0</v>
      </c>
      <c r="I46" s="129">
        <v>0</v>
      </c>
      <c r="J46" s="120">
        <v>0</v>
      </c>
      <c r="K46" s="121">
        <v>0</v>
      </c>
      <c r="L46" s="130">
        <v>0</v>
      </c>
      <c r="M46" s="129">
        <v>0</v>
      </c>
      <c r="N46" s="120">
        <v>0</v>
      </c>
      <c r="O46" s="121">
        <v>0</v>
      </c>
      <c r="P46" s="120">
        <v>11</v>
      </c>
      <c r="Q46" s="121">
        <v>22</v>
      </c>
    </row>
    <row r="47" spans="1:17" ht="12.75">
      <c r="A47" s="59" t="s">
        <v>164</v>
      </c>
      <c r="B47" s="168" t="s">
        <v>133</v>
      </c>
      <c r="C47" s="125" t="s">
        <v>152</v>
      </c>
      <c r="D47" s="126">
        <v>49</v>
      </c>
      <c r="E47" s="127">
        <v>16</v>
      </c>
      <c r="F47" s="128">
        <v>33</v>
      </c>
      <c r="G47" s="126">
        <v>0</v>
      </c>
      <c r="H47" s="126">
        <v>0</v>
      </c>
      <c r="I47" s="129">
        <v>0</v>
      </c>
      <c r="J47" s="120">
        <v>0</v>
      </c>
      <c r="K47" s="121">
        <v>0</v>
      </c>
      <c r="L47" s="130">
        <v>0</v>
      </c>
      <c r="M47" s="129">
        <v>0</v>
      </c>
      <c r="N47" s="120">
        <v>0</v>
      </c>
      <c r="O47" s="121">
        <v>0</v>
      </c>
      <c r="P47" s="120">
        <v>11</v>
      </c>
      <c r="Q47" s="121">
        <v>22</v>
      </c>
    </row>
    <row r="48" spans="1:17" ht="12.75">
      <c r="A48" s="59" t="s">
        <v>196</v>
      </c>
      <c r="B48" s="168" t="s">
        <v>197</v>
      </c>
      <c r="C48" s="125" t="s">
        <v>129</v>
      </c>
      <c r="D48" s="126">
        <v>99</v>
      </c>
      <c r="E48" s="127">
        <v>33</v>
      </c>
      <c r="F48" s="128">
        <v>66</v>
      </c>
      <c r="G48" s="126">
        <v>0</v>
      </c>
      <c r="H48" s="126">
        <v>40</v>
      </c>
      <c r="I48" s="129">
        <v>0</v>
      </c>
      <c r="J48" s="120">
        <v>0</v>
      </c>
      <c r="K48" s="121">
        <v>0</v>
      </c>
      <c r="L48" s="130">
        <v>0</v>
      </c>
      <c r="M48" s="129">
        <v>0</v>
      </c>
      <c r="N48" s="120">
        <v>0</v>
      </c>
      <c r="O48" s="121">
        <v>0</v>
      </c>
      <c r="P48" s="120">
        <v>22</v>
      </c>
      <c r="Q48" s="121">
        <v>44</v>
      </c>
    </row>
    <row r="49" spans="1:17" ht="12.75">
      <c r="A49" s="76" t="s">
        <v>80</v>
      </c>
      <c r="B49" s="77" t="s">
        <v>81</v>
      </c>
      <c r="C49" s="66" t="s">
        <v>207</v>
      </c>
      <c r="D49" s="78">
        <f>D50+D56+D64+D70+D74+D76</f>
        <v>1716</v>
      </c>
      <c r="E49" s="78">
        <f aca="true" t="shared" si="6" ref="E49:Q49">E50+E56+E64+E70+E74+E76</f>
        <v>572</v>
      </c>
      <c r="F49" s="78">
        <f t="shared" si="6"/>
        <v>1144</v>
      </c>
      <c r="G49" s="78">
        <f t="shared" si="6"/>
        <v>0</v>
      </c>
      <c r="H49" s="78">
        <f t="shared" si="6"/>
        <v>449</v>
      </c>
      <c r="I49" s="172">
        <f t="shared" si="6"/>
        <v>40</v>
      </c>
      <c r="J49" s="176">
        <f t="shared" si="6"/>
        <v>0</v>
      </c>
      <c r="K49" s="177">
        <f t="shared" si="6"/>
        <v>0</v>
      </c>
      <c r="L49" s="78">
        <f t="shared" si="6"/>
        <v>204</v>
      </c>
      <c r="M49" s="172">
        <f t="shared" si="6"/>
        <v>216</v>
      </c>
      <c r="N49" s="176">
        <f t="shared" si="6"/>
        <v>168</v>
      </c>
      <c r="O49" s="177">
        <f t="shared" si="6"/>
        <v>270</v>
      </c>
      <c r="P49" s="176">
        <f t="shared" si="6"/>
        <v>242</v>
      </c>
      <c r="Q49" s="177">
        <f t="shared" si="6"/>
        <v>44</v>
      </c>
    </row>
    <row r="50" spans="1:17" ht="33.75" customHeight="1">
      <c r="A50" s="79" t="s">
        <v>41</v>
      </c>
      <c r="B50" s="80" t="s">
        <v>165</v>
      </c>
      <c r="C50" s="81" t="s">
        <v>211</v>
      </c>
      <c r="D50" s="82">
        <f>D51+D53</f>
        <v>630</v>
      </c>
      <c r="E50" s="82">
        <f aca="true" t="shared" si="7" ref="E50:Q50">E51+E53</f>
        <v>210</v>
      </c>
      <c r="F50" s="82">
        <f>F51+F53</f>
        <v>420</v>
      </c>
      <c r="G50" s="82">
        <f t="shared" si="7"/>
        <v>0</v>
      </c>
      <c r="H50" s="82">
        <f t="shared" si="7"/>
        <v>176</v>
      </c>
      <c r="I50" s="83">
        <f t="shared" si="7"/>
        <v>0</v>
      </c>
      <c r="J50" s="122">
        <f t="shared" si="7"/>
        <v>0</v>
      </c>
      <c r="K50" s="123">
        <f t="shared" si="7"/>
        <v>0</v>
      </c>
      <c r="L50" s="82">
        <f t="shared" si="7"/>
        <v>204</v>
      </c>
      <c r="M50" s="83">
        <f t="shared" si="7"/>
        <v>216</v>
      </c>
      <c r="N50" s="84">
        <f t="shared" si="7"/>
        <v>0</v>
      </c>
      <c r="O50" s="85">
        <f t="shared" si="7"/>
        <v>0</v>
      </c>
      <c r="P50" s="84">
        <f t="shared" si="7"/>
        <v>0</v>
      </c>
      <c r="Q50" s="85">
        <f t="shared" si="7"/>
        <v>0</v>
      </c>
    </row>
    <row r="51" spans="1:17" ht="24.75" customHeight="1">
      <c r="A51" s="86" t="s">
        <v>192</v>
      </c>
      <c r="B51" s="87" t="s">
        <v>166</v>
      </c>
      <c r="C51" s="43" t="s">
        <v>201</v>
      </c>
      <c r="D51" s="70">
        <v>402</v>
      </c>
      <c r="E51" s="74">
        <v>134</v>
      </c>
      <c r="F51" s="70">
        <v>268</v>
      </c>
      <c r="G51" s="70">
        <v>0</v>
      </c>
      <c r="H51" s="70">
        <v>110</v>
      </c>
      <c r="I51" s="71">
        <v>0</v>
      </c>
      <c r="J51" s="120">
        <v>0</v>
      </c>
      <c r="K51" s="121">
        <v>0</v>
      </c>
      <c r="L51" s="74">
        <v>136</v>
      </c>
      <c r="M51" s="71">
        <v>132</v>
      </c>
      <c r="N51" s="47">
        <v>0</v>
      </c>
      <c r="O51" s="48">
        <v>0</v>
      </c>
      <c r="P51" s="47">
        <v>0</v>
      </c>
      <c r="Q51" s="48">
        <v>0</v>
      </c>
    </row>
    <row r="52" spans="1:18" ht="15" customHeight="1">
      <c r="A52" s="86" t="s">
        <v>43</v>
      </c>
      <c r="B52" s="88" t="s">
        <v>72</v>
      </c>
      <c r="C52" s="43" t="s">
        <v>198</v>
      </c>
      <c r="D52" s="70"/>
      <c r="E52" s="74"/>
      <c r="F52" s="70">
        <v>144</v>
      </c>
      <c r="G52" s="70">
        <v>0</v>
      </c>
      <c r="H52" s="70">
        <v>144</v>
      </c>
      <c r="I52" s="71">
        <v>0</v>
      </c>
      <c r="J52" s="120">
        <v>0</v>
      </c>
      <c r="K52" s="121">
        <v>0</v>
      </c>
      <c r="L52" s="74">
        <v>0</v>
      </c>
      <c r="M52" s="71">
        <v>144</v>
      </c>
      <c r="N52" s="47">
        <v>0</v>
      </c>
      <c r="O52" s="48">
        <v>0</v>
      </c>
      <c r="P52" s="47">
        <v>0</v>
      </c>
      <c r="Q52" s="48">
        <v>0</v>
      </c>
      <c r="R52" s="134">
        <v>4</v>
      </c>
    </row>
    <row r="53" spans="1:17" ht="24" customHeight="1">
      <c r="A53" s="86" t="s">
        <v>142</v>
      </c>
      <c r="B53" s="87" t="s">
        <v>167</v>
      </c>
      <c r="C53" s="43" t="s">
        <v>129</v>
      </c>
      <c r="D53" s="70">
        <v>228</v>
      </c>
      <c r="E53" s="74">
        <v>76</v>
      </c>
      <c r="F53" s="70">
        <v>152</v>
      </c>
      <c r="G53" s="70">
        <v>0</v>
      </c>
      <c r="H53" s="70">
        <v>66</v>
      </c>
      <c r="I53" s="71">
        <v>0</v>
      </c>
      <c r="J53" s="120">
        <v>0</v>
      </c>
      <c r="K53" s="121">
        <v>0</v>
      </c>
      <c r="L53" s="74">
        <v>68</v>
      </c>
      <c r="M53" s="71">
        <v>84</v>
      </c>
      <c r="N53" s="47">
        <v>0</v>
      </c>
      <c r="O53" s="48">
        <v>0</v>
      </c>
      <c r="P53" s="47">
        <v>0</v>
      </c>
      <c r="Q53" s="48">
        <v>0</v>
      </c>
    </row>
    <row r="54" spans="1:18" ht="12.75">
      <c r="A54" s="86" t="s">
        <v>43</v>
      </c>
      <c r="B54" s="88" t="s">
        <v>72</v>
      </c>
      <c r="C54" s="17" t="s">
        <v>198</v>
      </c>
      <c r="D54" s="10"/>
      <c r="E54" s="23"/>
      <c r="F54" s="10">
        <v>144</v>
      </c>
      <c r="G54" s="10">
        <v>0</v>
      </c>
      <c r="H54" s="10">
        <v>144</v>
      </c>
      <c r="I54" s="24">
        <v>0</v>
      </c>
      <c r="J54" s="116">
        <v>0</v>
      </c>
      <c r="K54" s="117">
        <v>0</v>
      </c>
      <c r="L54" s="23">
        <v>0</v>
      </c>
      <c r="M54" s="24">
        <v>144</v>
      </c>
      <c r="N54" s="25">
        <v>0</v>
      </c>
      <c r="O54" s="26">
        <v>0</v>
      </c>
      <c r="P54" s="25">
        <v>0</v>
      </c>
      <c r="Q54" s="26">
        <v>0</v>
      </c>
      <c r="R54" s="133"/>
    </row>
    <row r="55" spans="1:18" ht="24" customHeight="1">
      <c r="A55" s="86" t="s">
        <v>44</v>
      </c>
      <c r="B55" s="88" t="s">
        <v>73</v>
      </c>
      <c r="C55" s="17" t="s">
        <v>198</v>
      </c>
      <c r="D55" s="10"/>
      <c r="E55" s="23"/>
      <c r="F55" s="10">
        <v>72</v>
      </c>
      <c r="G55" s="10">
        <v>72</v>
      </c>
      <c r="H55" s="10">
        <v>0</v>
      </c>
      <c r="I55" s="24">
        <v>0</v>
      </c>
      <c r="J55" s="116">
        <v>0</v>
      </c>
      <c r="K55" s="117">
        <v>0</v>
      </c>
      <c r="L55" s="23">
        <v>0</v>
      </c>
      <c r="M55" s="24">
        <v>72</v>
      </c>
      <c r="N55" s="25">
        <v>0</v>
      </c>
      <c r="O55" s="26">
        <v>0</v>
      </c>
      <c r="P55" s="25">
        <v>0</v>
      </c>
      <c r="Q55" s="26">
        <v>0</v>
      </c>
      <c r="R55" s="133"/>
    </row>
    <row r="56" spans="1:17" ht="12" customHeight="1">
      <c r="A56" s="79" t="s">
        <v>42</v>
      </c>
      <c r="B56" s="80" t="s">
        <v>168</v>
      </c>
      <c r="C56" s="81" t="s">
        <v>211</v>
      </c>
      <c r="D56" s="82">
        <f>D57+D59+D61</f>
        <v>414</v>
      </c>
      <c r="E56" s="82">
        <f aca="true" t="shared" si="8" ref="E56:Q56">E57+E59+E61</f>
        <v>138</v>
      </c>
      <c r="F56" s="82">
        <f t="shared" si="8"/>
        <v>276</v>
      </c>
      <c r="G56" s="82">
        <f t="shared" si="8"/>
        <v>0</v>
      </c>
      <c r="H56" s="82">
        <f t="shared" si="8"/>
        <v>144</v>
      </c>
      <c r="I56" s="83">
        <f t="shared" si="8"/>
        <v>0</v>
      </c>
      <c r="J56" s="122">
        <f t="shared" si="8"/>
        <v>0</v>
      </c>
      <c r="K56" s="123">
        <f t="shared" si="8"/>
        <v>0</v>
      </c>
      <c r="L56" s="82">
        <f t="shared" si="8"/>
        <v>0</v>
      </c>
      <c r="M56" s="83">
        <f t="shared" si="8"/>
        <v>0</v>
      </c>
      <c r="N56" s="84">
        <f t="shared" si="8"/>
        <v>126</v>
      </c>
      <c r="O56" s="85">
        <f t="shared" si="8"/>
        <v>150</v>
      </c>
      <c r="P56" s="84">
        <f t="shared" si="8"/>
        <v>0</v>
      </c>
      <c r="Q56" s="85">
        <f t="shared" si="8"/>
        <v>0</v>
      </c>
    </row>
    <row r="57" spans="1:17" ht="22.5">
      <c r="A57" s="86" t="s">
        <v>143</v>
      </c>
      <c r="B57" s="87" t="s">
        <v>169</v>
      </c>
      <c r="C57" s="43" t="s">
        <v>198</v>
      </c>
      <c r="D57" s="70">
        <v>84</v>
      </c>
      <c r="E57" s="23">
        <v>28</v>
      </c>
      <c r="F57" s="10">
        <v>56</v>
      </c>
      <c r="G57" s="10">
        <v>0</v>
      </c>
      <c r="H57" s="10">
        <v>32</v>
      </c>
      <c r="I57" s="24">
        <v>0</v>
      </c>
      <c r="J57" s="116">
        <v>0</v>
      </c>
      <c r="K57" s="117">
        <v>0</v>
      </c>
      <c r="L57" s="23">
        <v>0</v>
      </c>
      <c r="M57" s="24">
        <v>0</v>
      </c>
      <c r="N57" s="25">
        <v>56</v>
      </c>
      <c r="O57" s="26">
        <v>0</v>
      </c>
      <c r="P57" s="25">
        <v>0</v>
      </c>
      <c r="Q57" s="26">
        <v>0</v>
      </c>
    </row>
    <row r="58" spans="1:18" ht="12.75">
      <c r="A58" s="86" t="s">
        <v>74</v>
      </c>
      <c r="B58" s="88" t="s">
        <v>106</v>
      </c>
      <c r="C58" s="43" t="s">
        <v>198</v>
      </c>
      <c r="D58" s="70"/>
      <c r="E58" s="23"/>
      <c r="F58" s="10">
        <v>36</v>
      </c>
      <c r="G58" s="10">
        <v>0</v>
      </c>
      <c r="H58" s="10">
        <v>36</v>
      </c>
      <c r="I58" s="24">
        <v>0</v>
      </c>
      <c r="J58" s="116">
        <v>0</v>
      </c>
      <c r="K58" s="117">
        <v>0</v>
      </c>
      <c r="L58" s="23">
        <v>0</v>
      </c>
      <c r="M58" s="24">
        <v>0</v>
      </c>
      <c r="N58" s="25">
        <v>36</v>
      </c>
      <c r="O58" s="26">
        <v>0</v>
      </c>
      <c r="P58" s="25">
        <v>0</v>
      </c>
      <c r="Q58" s="26">
        <v>0</v>
      </c>
      <c r="R58" s="133"/>
    </row>
    <row r="59" spans="1:17" ht="25.5" customHeight="1">
      <c r="A59" s="89" t="s">
        <v>170</v>
      </c>
      <c r="B59" s="87" t="s">
        <v>171</v>
      </c>
      <c r="C59" s="43" t="s">
        <v>200</v>
      </c>
      <c r="D59" s="70">
        <v>195</v>
      </c>
      <c r="E59" s="23">
        <v>65</v>
      </c>
      <c r="F59" s="10">
        <v>130</v>
      </c>
      <c r="G59" s="10">
        <v>0</v>
      </c>
      <c r="H59" s="10">
        <v>60</v>
      </c>
      <c r="I59" s="169">
        <v>0</v>
      </c>
      <c r="J59" s="116">
        <v>0</v>
      </c>
      <c r="K59" s="117">
        <v>0</v>
      </c>
      <c r="L59" s="23">
        <v>0</v>
      </c>
      <c r="M59" s="24">
        <v>0</v>
      </c>
      <c r="N59" s="25">
        <v>70</v>
      </c>
      <c r="O59" s="26">
        <v>60</v>
      </c>
      <c r="P59" s="25">
        <v>0</v>
      </c>
      <c r="Q59" s="26">
        <v>0</v>
      </c>
    </row>
    <row r="60" spans="1:18" ht="15.75" customHeight="1">
      <c r="A60" s="86" t="s">
        <v>74</v>
      </c>
      <c r="B60" s="88" t="s">
        <v>106</v>
      </c>
      <c r="C60" s="43" t="s">
        <v>198</v>
      </c>
      <c r="D60" s="70"/>
      <c r="E60" s="23"/>
      <c r="F60" s="10">
        <v>144</v>
      </c>
      <c r="G60" s="10">
        <v>0</v>
      </c>
      <c r="H60" s="10">
        <v>144</v>
      </c>
      <c r="I60" s="24">
        <v>0</v>
      </c>
      <c r="J60" s="116">
        <v>0</v>
      </c>
      <c r="K60" s="117">
        <v>0</v>
      </c>
      <c r="L60" s="23">
        <v>0</v>
      </c>
      <c r="M60" s="24">
        <v>0</v>
      </c>
      <c r="N60" s="25">
        <v>72</v>
      </c>
      <c r="O60" s="26">
        <v>72</v>
      </c>
      <c r="P60" s="25">
        <v>0</v>
      </c>
      <c r="Q60" s="26">
        <v>0</v>
      </c>
      <c r="R60" s="133"/>
    </row>
    <row r="61" spans="1:17" ht="12.75">
      <c r="A61" s="89" t="s">
        <v>172</v>
      </c>
      <c r="B61" s="87" t="s">
        <v>173</v>
      </c>
      <c r="C61" s="43" t="s">
        <v>198</v>
      </c>
      <c r="D61" s="70">
        <v>135</v>
      </c>
      <c r="E61" s="23">
        <v>45</v>
      </c>
      <c r="F61" s="10">
        <v>90</v>
      </c>
      <c r="G61" s="10">
        <v>0</v>
      </c>
      <c r="H61" s="10">
        <v>52</v>
      </c>
      <c r="I61" s="24">
        <v>0</v>
      </c>
      <c r="J61" s="116">
        <v>0</v>
      </c>
      <c r="K61" s="117">
        <v>0</v>
      </c>
      <c r="L61" s="23">
        <v>0</v>
      </c>
      <c r="M61" s="24">
        <v>0</v>
      </c>
      <c r="N61" s="25">
        <v>0</v>
      </c>
      <c r="O61" s="26">
        <v>90</v>
      </c>
      <c r="P61" s="25">
        <v>0</v>
      </c>
      <c r="Q61" s="26">
        <v>0</v>
      </c>
    </row>
    <row r="62" spans="1:18" ht="12.75">
      <c r="A62" s="86" t="s">
        <v>74</v>
      </c>
      <c r="B62" s="88" t="s">
        <v>106</v>
      </c>
      <c r="C62" s="90" t="s">
        <v>198</v>
      </c>
      <c r="D62" s="70"/>
      <c r="E62" s="23"/>
      <c r="F62" s="91">
        <v>36</v>
      </c>
      <c r="G62" s="91">
        <v>0</v>
      </c>
      <c r="H62" s="91">
        <v>36</v>
      </c>
      <c r="I62" s="24">
        <v>0</v>
      </c>
      <c r="J62" s="116">
        <v>0</v>
      </c>
      <c r="K62" s="117">
        <v>0</v>
      </c>
      <c r="L62" s="23">
        <v>0</v>
      </c>
      <c r="M62" s="24">
        <v>0</v>
      </c>
      <c r="N62" s="25">
        <v>0</v>
      </c>
      <c r="O62" s="26">
        <v>36</v>
      </c>
      <c r="P62" s="25">
        <v>0</v>
      </c>
      <c r="Q62" s="26">
        <v>0</v>
      </c>
      <c r="R62" s="133"/>
    </row>
    <row r="63" spans="1:18" ht="22.5" customHeight="1">
      <c r="A63" s="86" t="s">
        <v>75</v>
      </c>
      <c r="B63" s="88" t="s">
        <v>73</v>
      </c>
      <c r="C63" s="90" t="s">
        <v>198</v>
      </c>
      <c r="D63" s="70"/>
      <c r="E63" s="23"/>
      <c r="F63" s="10">
        <v>108</v>
      </c>
      <c r="G63" s="10">
        <v>108</v>
      </c>
      <c r="H63" s="10">
        <v>0</v>
      </c>
      <c r="I63" s="24">
        <v>0</v>
      </c>
      <c r="J63" s="116">
        <v>0</v>
      </c>
      <c r="K63" s="117">
        <v>0</v>
      </c>
      <c r="L63" s="23">
        <v>0</v>
      </c>
      <c r="M63" s="24">
        <v>0</v>
      </c>
      <c r="N63" s="25">
        <v>0</v>
      </c>
      <c r="O63" s="26">
        <v>108</v>
      </c>
      <c r="P63" s="25">
        <v>0</v>
      </c>
      <c r="Q63" s="26">
        <v>0</v>
      </c>
      <c r="R63" s="133"/>
    </row>
    <row r="64" spans="1:17" ht="36.75" customHeight="1">
      <c r="A64" s="79" t="s">
        <v>105</v>
      </c>
      <c r="B64" s="80" t="s">
        <v>174</v>
      </c>
      <c r="C64" s="81" t="s">
        <v>211</v>
      </c>
      <c r="D64" s="82">
        <f>D65+D67</f>
        <v>354</v>
      </c>
      <c r="E64" s="82">
        <f aca="true" t="shared" si="9" ref="E64:Q64">E65+E67</f>
        <v>118</v>
      </c>
      <c r="F64" s="82">
        <f t="shared" si="9"/>
        <v>236</v>
      </c>
      <c r="G64" s="82">
        <f t="shared" si="9"/>
        <v>0</v>
      </c>
      <c r="H64" s="82">
        <f t="shared" si="9"/>
        <v>64</v>
      </c>
      <c r="I64" s="83">
        <f t="shared" si="9"/>
        <v>20</v>
      </c>
      <c r="J64" s="84">
        <f t="shared" si="9"/>
        <v>0</v>
      </c>
      <c r="K64" s="85">
        <f t="shared" si="9"/>
        <v>0</v>
      </c>
      <c r="L64" s="82">
        <f t="shared" si="9"/>
        <v>0</v>
      </c>
      <c r="M64" s="83">
        <f t="shared" si="9"/>
        <v>0</v>
      </c>
      <c r="N64" s="84">
        <f t="shared" si="9"/>
        <v>0</v>
      </c>
      <c r="O64" s="85">
        <f t="shared" si="9"/>
        <v>60</v>
      </c>
      <c r="P64" s="84">
        <f t="shared" si="9"/>
        <v>176</v>
      </c>
      <c r="Q64" s="85">
        <f t="shared" si="9"/>
        <v>0</v>
      </c>
    </row>
    <row r="65" spans="1:17" ht="24" customHeight="1">
      <c r="A65" s="86" t="s">
        <v>144</v>
      </c>
      <c r="B65" s="87" t="s">
        <v>175</v>
      </c>
      <c r="C65" s="43" t="s">
        <v>198</v>
      </c>
      <c r="D65" s="70">
        <v>90</v>
      </c>
      <c r="E65" s="23">
        <v>30</v>
      </c>
      <c r="F65" s="10">
        <v>60</v>
      </c>
      <c r="G65" s="10">
        <v>0</v>
      </c>
      <c r="H65" s="10">
        <v>14</v>
      </c>
      <c r="I65" s="24">
        <v>20</v>
      </c>
      <c r="J65" s="116">
        <v>0</v>
      </c>
      <c r="K65" s="117">
        <v>0</v>
      </c>
      <c r="L65" s="23">
        <v>0</v>
      </c>
      <c r="M65" s="24">
        <v>0</v>
      </c>
      <c r="N65" s="25">
        <v>0</v>
      </c>
      <c r="O65" s="26">
        <v>60</v>
      </c>
      <c r="P65" s="25">
        <v>0</v>
      </c>
      <c r="Q65" s="26">
        <v>0</v>
      </c>
    </row>
    <row r="66" spans="1:18" ht="14.25" customHeight="1">
      <c r="A66" s="86" t="s">
        <v>107</v>
      </c>
      <c r="B66" s="88" t="s">
        <v>106</v>
      </c>
      <c r="C66" s="43" t="s">
        <v>198</v>
      </c>
      <c r="D66" s="70"/>
      <c r="E66" s="23"/>
      <c r="F66" s="10">
        <v>72</v>
      </c>
      <c r="G66" s="10">
        <v>0</v>
      </c>
      <c r="H66" s="10">
        <v>72</v>
      </c>
      <c r="I66" s="24">
        <v>0</v>
      </c>
      <c r="J66" s="116">
        <v>0</v>
      </c>
      <c r="K66" s="117">
        <v>0</v>
      </c>
      <c r="L66" s="23">
        <v>0</v>
      </c>
      <c r="M66" s="24">
        <v>0</v>
      </c>
      <c r="N66" s="25">
        <v>0</v>
      </c>
      <c r="O66" s="26">
        <v>72</v>
      </c>
      <c r="P66" s="25">
        <v>0</v>
      </c>
      <c r="Q66" s="26">
        <v>0</v>
      </c>
      <c r="R66" s="133"/>
    </row>
    <row r="67" spans="1:17" ht="13.5" customHeight="1">
      <c r="A67" s="89" t="s">
        <v>176</v>
      </c>
      <c r="B67" s="87" t="s">
        <v>177</v>
      </c>
      <c r="C67" s="43" t="s">
        <v>199</v>
      </c>
      <c r="D67" s="70">
        <v>264</v>
      </c>
      <c r="E67" s="23">
        <v>88</v>
      </c>
      <c r="F67" s="10">
        <v>176</v>
      </c>
      <c r="G67" s="10">
        <v>0</v>
      </c>
      <c r="H67" s="10">
        <v>50</v>
      </c>
      <c r="I67" s="24">
        <v>0</v>
      </c>
      <c r="J67" s="116">
        <v>0</v>
      </c>
      <c r="K67" s="117">
        <v>0</v>
      </c>
      <c r="L67" s="23">
        <v>0</v>
      </c>
      <c r="M67" s="24">
        <v>0</v>
      </c>
      <c r="N67" s="25">
        <v>0</v>
      </c>
      <c r="O67" s="26">
        <v>0</v>
      </c>
      <c r="P67" s="25">
        <v>176</v>
      </c>
      <c r="Q67" s="26">
        <v>0</v>
      </c>
    </row>
    <row r="68" spans="1:18" ht="12.75" customHeight="1">
      <c r="A68" s="86" t="s">
        <v>107</v>
      </c>
      <c r="B68" s="88" t="s">
        <v>106</v>
      </c>
      <c r="C68" s="43" t="s">
        <v>198</v>
      </c>
      <c r="D68" s="70"/>
      <c r="E68" s="23"/>
      <c r="F68" s="10">
        <v>72</v>
      </c>
      <c r="G68" s="10">
        <v>0</v>
      </c>
      <c r="H68" s="10">
        <v>72</v>
      </c>
      <c r="I68" s="24">
        <v>0</v>
      </c>
      <c r="J68" s="116">
        <v>0</v>
      </c>
      <c r="K68" s="117">
        <v>0</v>
      </c>
      <c r="L68" s="23">
        <v>0</v>
      </c>
      <c r="M68" s="24">
        <v>0</v>
      </c>
      <c r="N68" s="25">
        <v>0</v>
      </c>
      <c r="O68" s="26">
        <v>0</v>
      </c>
      <c r="P68" s="25">
        <v>72</v>
      </c>
      <c r="Q68" s="26">
        <v>0</v>
      </c>
      <c r="R68" s="133"/>
    </row>
    <row r="69" spans="1:18" ht="22.5" customHeight="1">
      <c r="A69" s="86" t="s">
        <v>147</v>
      </c>
      <c r="B69" s="88" t="s">
        <v>73</v>
      </c>
      <c r="C69" s="43" t="s">
        <v>198</v>
      </c>
      <c r="D69" s="70"/>
      <c r="E69" s="23"/>
      <c r="F69" s="10">
        <v>108</v>
      </c>
      <c r="G69" s="10">
        <v>108</v>
      </c>
      <c r="H69" s="10">
        <v>0</v>
      </c>
      <c r="I69" s="24">
        <v>0</v>
      </c>
      <c r="J69" s="116">
        <v>0</v>
      </c>
      <c r="K69" s="117">
        <v>0</v>
      </c>
      <c r="L69" s="23">
        <v>0</v>
      </c>
      <c r="M69" s="24">
        <v>0</v>
      </c>
      <c r="N69" s="25">
        <v>0</v>
      </c>
      <c r="O69" s="26">
        <v>0</v>
      </c>
      <c r="P69" s="25">
        <v>108</v>
      </c>
      <c r="Q69" s="26">
        <v>0</v>
      </c>
      <c r="R69" s="133"/>
    </row>
    <row r="70" spans="1:17" ht="25.5" customHeight="1">
      <c r="A70" s="79" t="s">
        <v>127</v>
      </c>
      <c r="B70" s="80" t="s">
        <v>178</v>
      </c>
      <c r="C70" s="81" t="s">
        <v>211</v>
      </c>
      <c r="D70" s="82">
        <f>D71+D72</f>
        <v>165</v>
      </c>
      <c r="E70" s="82">
        <f aca="true" t="shared" si="10" ref="E70:Q70">E71</f>
        <v>55</v>
      </c>
      <c r="F70" s="82">
        <f t="shared" si="10"/>
        <v>110</v>
      </c>
      <c r="G70" s="82">
        <f t="shared" si="10"/>
        <v>0</v>
      </c>
      <c r="H70" s="82">
        <f t="shared" si="10"/>
        <v>34</v>
      </c>
      <c r="I70" s="83">
        <f t="shared" si="10"/>
        <v>20</v>
      </c>
      <c r="J70" s="122">
        <f t="shared" si="10"/>
        <v>0</v>
      </c>
      <c r="K70" s="123">
        <f t="shared" si="10"/>
        <v>0</v>
      </c>
      <c r="L70" s="82">
        <f t="shared" si="10"/>
        <v>0</v>
      </c>
      <c r="M70" s="83">
        <f t="shared" si="10"/>
        <v>0</v>
      </c>
      <c r="N70" s="84">
        <f t="shared" si="10"/>
        <v>0</v>
      </c>
      <c r="O70" s="85">
        <f t="shared" si="10"/>
        <v>0</v>
      </c>
      <c r="P70" s="84">
        <f t="shared" si="10"/>
        <v>66</v>
      </c>
      <c r="Q70" s="85">
        <f t="shared" si="10"/>
        <v>44</v>
      </c>
    </row>
    <row r="71" spans="1:17" ht="12.75" customHeight="1">
      <c r="A71" s="89" t="s">
        <v>141</v>
      </c>
      <c r="B71" s="87" t="s">
        <v>179</v>
      </c>
      <c r="C71" s="43" t="s">
        <v>200</v>
      </c>
      <c r="D71" s="74">
        <v>165</v>
      </c>
      <c r="E71" s="23">
        <v>55</v>
      </c>
      <c r="F71" s="10">
        <v>110</v>
      </c>
      <c r="G71" s="10">
        <v>0</v>
      </c>
      <c r="H71" s="10">
        <v>34</v>
      </c>
      <c r="I71" s="24">
        <v>20</v>
      </c>
      <c r="J71" s="116">
        <v>0</v>
      </c>
      <c r="K71" s="117">
        <v>0</v>
      </c>
      <c r="L71" s="23">
        <v>0</v>
      </c>
      <c r="M71" s="24">
        <v>0</v>
      </c>
      <c r="N71" s="25">
        <v>0</v>
      </c>
      <c r="O71" s="26">
        <v>0</v>
      </c>
      <c r="P71" s="25">
        <v>66</v>
      </c>
      <c r="Q71" s="26">
        <v>44</v>
      </c>
    </row>
    <row r="72" spans="1:18" ht="12.75" customHeight="1">
      <c r="A72" s="89" t="s">
        <v>180</v>
      </c>
      <c r="B72" s="88" t="s">
        <v>106</v>
      </c>
      <c r="C72" s="43" t="s">
        <v>198</v>
      </c>
      <c r="D72" s="74"/>
      <c r="E72" s="23"/>
      <c r="F72" s="10">
        <v>36</v>
      </c>
      <c r="G72" s="10">
        <v>0</v>
      </c>
      <c r="H72" s="10">
        <v>36</v>
      </c>
      <c r="I72" s="24">
        <v>0</v>
      </c>
      <c r="J72" s="116">
        <v>0</v>
      </c>
      <c r="K72" s="117">
        <v>0</v>
      </c>
      <c r="L72" s="23">
        <v>0</v>
      </c>
      <c r="M72" s="24">
        <v>0</v>
      </c>
      <c r="N72" s="25">
        <v>0</v>
      </c>
      <c r="O72" s="26">
        <v>0</v>
      </c>
      <c r="P72" s="25">
        <v>0</v>
      </c>
      <c r="Q72" s="26">
        <v>36</v>
      </c>
      <c r="R72" s="133"/>
    </row>
    <row r="73" spans="1:18" ht="27" customHeight="1">
      <c r="A73" s="89" t="s">
        <v>181</v>
      </c>
      <c r="B73" s="88" t="s">
        <v>73</v>
      </c>
      <c r="C73" s="43" t="s">
        <v>198</v>
      </c>
      <c r="D73" s="74"/>
      <c r="E73" s="23"/>
      <c r="F73" s="10">
        <v>36</v>
      </c>
      <c r="G73" s="10">
        <v>36</v>
      </c>
      <c r="H73" s="10">
        <v>0</v>
      </c>
      <c r="I73" s="24">
        <v>0</v>
      </c>
      <c r="J73" s="116">
        <v>0</v>
      </c>
      <c r="K73" s="117">
        <v>0</v>
      </c>
      <c r="L73" s="23">
        <v>0</v>
      </c>
      <c r="M73" s="24">
        <v>0</v>
      </c>
      <c r="N73" s="25">
        <v>0</v>
      </c>
      <c r="O73" s="26">
        <v>0</v>
      </c>
      <c r="P73" s="25">
        <v>0</v>
      </c>
      <c r="Q73" s="26">
        <v>36</v>
      </c>
      <c r="R73" s="133"/>
    </row>
    <row r="74" spans="1:17" ht="27.75" customHeight="1">
      <c r="A74" s="79" t="s">
        <v>182</v>
      </c>
      <c r="B74" s="80" t="s">
        <v>189</v>
      </c>
      <c r="C74" s="81" t="s">
        <v>211</v>
      </c>
      <c r="D74" s="92"/>
      <c r="E74" s="92"/>
      <c r="F74" s="92"/>
      <c r="G74" s="92"/>
      <c r="H74" s="92"/>
      <c r="I74" s="138"/>
      <c r="J74" s="122"/>
      <c r="K74" s="123"/>
      <c r="L74" s="92"/>
      <c r="M74" s="138"/>
      <c r="N74" s="153"/>
      <c r="O74" s="154"/>
      <c r="P74" s="153"/>
      <c r="Q74" s="154"/>
    </row>
    <row r="75" spans="1:18" ht="12.75" customHeight="1">
      <c r="A75" s="89" t="s">
        <v>183</v>
      </c>
      <c r="B75" s="87" t="s">
        <v>106</v>
      </c>
      <c r="C75" s="90" t="s">
        <v>198</v>
      </c>
      <c r="D75" s="130"/>
      <c r="E75" s="131"/>
      <c r="F75" s="57">
        <v>36</v>
      </c>
      <c r="G75" s="57">
        <v>0</v>
      </c>
      <c r="H75" s="57">
        <v>36</v>
      </c>
      <c r="I75" s="115">
        <v>0</v>
      </c>
      <c r="J75" s="116">
        <v>0</v>
      </c>
      <c r="K75" s="117">
        <v>0</v>
      </c>
      <c r="L75" s="131">
        <v>0</v>
      </c>
      <c r="M75" s="115">
        <v>0</v>
      </c>
      <c r="N75" s="116">
        <v>0</v>
      </c>
      <c r="O75" s="117">
        <v>36</v>
      </c>
      <c r="P75" s="116">
        <v>0</v>
      </c>
      <c r="Q75" s="117">
        <v>0</v>
      </c>
      <c r="R75" s="108"/>
    </row>
    <row r="76" spans="1:17" ht="25.5" customHeight="1">
      <c r="A76" s="79" t="s">
        <v>184</v>
      </c>
      <c r="B76" s="80" t="s">
        <v>185</v>
      </c>
      <c r="C76" s="81" t="s">
        <v>211</v>
      </c>
      <c r="D76" s="132">
        <f>D77</f>
        <v>153</v>
      </c>
      <c r="E76" s="132">
        <f aca="true" t="shared" si="11" ref="E76:Q76">E77</f>
        <v>51</v>
      </c>
      <c r="F76" s="132">
        <f t="shared" si="11"/>
        <v>102</v>
      </c>
      <c r="G76" s="132">
        <f t="shared" si="11"/>
        <v>0</v>
      </c>
      <c r="H76" s="132">
        <f t="shared" si="11"/>
        <v>31</v>
      </c>
      <c r="I76" s="139">
        <f t="shared" si="11"/>
        <v>0</v>
      </c>
      <c r="J76" s="122">
        <f t="shared" si="11"/>
        <v>0</v>
      </c>
      <c r="K76" s="123">
        <f t="shared" si="11"/>
        <v>0</v>
      </c>
      <c r="L76" s="132">
        <f t="shared" si="11"/>
        <v>0</v>
      </c>
      <c r="M76" s="139">
        <f t="shared" si="11"/>
        <v>0</v>
      </c>
      <c r="N76" s="122">
        <f t="shared" si="11"/>
        <v>42</v>
      </c>
      <c r="O76" s="123">
        <f t="shared" si="11"/>
        <v>60</v>
      </c>
      <c r="P76" s="122">
        <f t="shared" si="11"/>
        <v>0</v>
      </c>
      <c r="Q76" s="123">
        <f t="shared" si="11"/>
        <v>0</v>
      </c>
    </row>
    <row r="77" spans="1:17" ht="24.75" customHeight="1">
      <c r="A77" s="89" t="s">
        <v>186</v>
      </c>
      <c r="B77" s="87" t="s">
        <v>187</v>
      </c>
      <c r="C77" s="90" t="s">
        <v>200</v>
      </c>
      <c r="D77" s="130">
        <v>153</v>
      </c>
      <c r="E77" s="131">
        <v>51</v>
      </c>
      <c r="F77" s="57">
        <v>102</v>
      </c>
      <c r="G77" s="57">
        <v>0</v>
      </c>
      <c r="H77" s="57">
        <v>31</v>
      </c>
      <c r="I77" s="115">
        <v>0</v>
      </c>
      <c r="J77" s="116">
        <v>0</v>
      </c>
      <c r="K77" s="117">
        <v>0</v>
      </c>
      <c r="L77" s="131">
        <v>0</v>
      </c>
      <c r="M77" s="115">
        <v>0</v>
      </c>
      <c r="N77" s="116">
        <v>42</v>
      </c>
      <c r="O77" s="117">
        <v>60</v>
      </c>
      <c r="P77" s="116">
        <v>0</v>
      </c>
      <c r="Q77" s="117">
        <v>0</v>
      </c>
    </row>
    <row r="78" spans="1:17" ht="12.75" customHeight="1">
      <c r="A78" s="89" t="s">
        <v>188</v>
      </c>
      <c r="B78" s="87" t="s">
        <v>190</v>
      </c>
      <c r="C78" s="90" t="s">
        <v>103</v>
      </c>
      <c r="D78" s="75"/>
      <c r="E78" s="93"/>
      <c r="F78" s="50"/>
      <c r="G78" s="50"/>
      <c r="H78" s="50"/>
      <c r="I78" s="51"/>
      <c r="J78" s="116"/>
      <c r="K78" s="117"/>
      <c r="L78" s="93"/>
      <c r="M78" s="51"/>
      <c r="N78" s="52"/>
      <c r="O78" s="53"/>
      <c r="P78" s="52"/>
      <c r="Q78" s="53"/>
    </row>
    <row r="79" spans="1:17" ht="12.75">
      <c r="A79" s="86"/>
      <c r="B79" s="94" t="s">
        <v>20</v>
      </c>
      <c r="C79" s="43" t="s">
        <v>209</v>
      </c>
      <c r="D79" s="23">
        <f aca="true" t="shared" si="12" ref="D79:Q79">D9+D22+D27+D31</f>
        <v>6426</v>
      </c>
      <c r="E79" s="23">
        <f t="shared" si="12"/>
        <v>2142</v>
      </c>
      <c r="F79" s="10">
        <f t="shared" si="12"/>
        <v>4284</v>
      </c>
      <c r="G79" s="10">
        <f t="shared" si="12"/>
        <v>0</v>
      </c>
      <c r="H79" s="10">
        <f t="shared" si="12"/>
        <v>1794</v>
      </c>
      <c r="I79" s="24">
        <f t="shared" si="12"/>
        <v>40</v>
      </c>
      <c r="J79" s="25">
        <f t="shared" si="12"/>
        <v>612</v>
      </c>
      <c r="K79" s="26">
        <f t="shared" si="12"/>
        <v>792</v>
      </c>
      <c r="L79" s="23">
        <f t="shared" si="12"/>
        <v>612</v>
      </c>
      <c r="M79" s="24">
        <f t="shared" si="12"/>
        <v>432</v>
      </c>
      <c r="N79" s="25">
        <f t="shared" si="12"/>
        <v>504</v>
      </c>
      <c r="O79" s="26">
        <f t="shared" si="12"/>
        <v>540</v>
      </c>
      <c r="P79" s="25">
        <f t="shared" si="12"/>
        <v>396</v>
      </c>
      <c r="Q79" s="26">
        <f t="shared" si="12"/>
        <v>396</v>
      </c>
    </row>
    <row r="80" spans="1:17" ht="12.75">
      <c r="A80" s="95" t="s">
        <v>76</v>
      </c>
      <c r="B80" s="96" t="s">
        <v>77</v>
      </c>
      <c r="C80" s="43"/>
      <c r="D80" s="70"/>
      <c r="E80" s="97"/>
      <c r="F80" s="49"/>
      <c r="G80" s="49"/>
      <c r="H80" s="49"/>
      <c r="I80" s="98"/>
      <c r="J80" s="99"/>
      <c r="K80" s="100"/>
      <c r="L80" s="97"/>
      <c r="M80" s="98"/>
      <c r="N80" s="99"/>
      <c r="O80" s="100"/>
      <c r="P80" s="101"/>
      <c r="Q80" s="26" t="s">
        <v>128</v>
      </c>
    </row>
    <row r="81" spans="1:17" ht="12.75">
      <c r="A81" s="95" t="s">
        <v>78</v>
      </c>
      <c r="B81" s="102" t="s">
        <v>45</v>
      </c>
      <c r="C81" s="43"/>
      <c r="D81" s="70"/>
      <c r="E81" s="97"/>
      <c r="F81" s="103"/>
      <c r="G81" s="103"/>
      <c r="H81" s="103"/>
      <c r="I81" s="98"/>
      <c r="J81" s="99"/>
      <c r="K81" s="100"/>
      <c r="L81" s="97"/>
      <c r="M81" s="152"/>
      <c r="N81" s="99"/>
      <c r="O81" s="100"/>
      <c r="P81" s="101"/>
      <c r="Q81" s="26" t="s">
        <v>146</v>
      </c>
    </row>
    <row r="82" spans="1:17" ht="12.75">
      <c r="A82" s="223" t="s">
        <v>132</v>
      </c>
      <c r="B82" s="224"/>
      <c r="C82" s="225"/>
      <c r="D82" s="10"/>
      <c r="E82" s="218" t="s">
        <v>20</v>
      </c>
      <c r="F82" s="191" t="s">
        <v>46</v>
      </c>
      <c r="G82" s="192"/>
      <c r="H82" s="192"/>
      <c r="I82" s="192"/>
      <c r="J82" s="159">
        <v>12</v>
      </c>
      <c r="K82" s="160">
        <v>12</v>
      </c>
      <c r="L82" s="163">
        <v>9</v>
      </c>
      <c r="M82" s="164">
        <v>7</v>
      </c>
      <c r="N82" s="159">
        <v>10</v>
      </c>
      <c r="O82" s="160">
        <v>12</v>
      </c>
      <c r="P82" s="159">
        <v>9</v>
      </c>
      <c r="Q82" s="160">
        <v>11</v>
      </c>
    </row>
    <row r="83" spans="1:18" ht="12.75" customHeight="1">
      <c r="A83" s="226"/>
      <c r="B83" s="227"/>
      <c r="C83" s="228"/>
      <c r="D83" s="10"/>
      <c r="E83" s="219"/>
      <c r="F83" s="221" t="s">
        <v>47</v>
      </c>
      <c r="G83" s="222"/>
      <c r="H83" s="222"/>
      <c r="I83" s="192"/>
      <c r="J83" s="159">
        <v>0</v>
      </c>
      <c r="K83" s="160">
        <v>0</v>
      </c>
      <c r="L83" s="163">
        <v>0</v>
      </c>
      <c r="M83" s="164">
        <v>8</v>
      </c>
      <c r="N83" s="159">
        <v>3</v>
      </c>
      <c r="O83" s="160">
        <v>6</v>
      </c>
      <c r="P83" s="159">
        <v>2</v>
      </c>
      <c r="Q83" s="160">
        <v>1</v>
      </c>
      <c r="R83" s="157"/>
    </row>
    <row r="84" spans="1:18" ht="24.75" customHeight="1">
      <c r="A84" s="226"/>
      <c r="B84" s="227"/>
      <c r="C84" s="228"/>
      <c r="D84" s="10"/>
      <c r="E84" s="219"/>
      <c r="F84" s="212" t="s">
        <v>79</v>
      </c>
      <c r="G84" s="213"/>
      <c r="H84" s="214"/>
      <c r="I84" s="214"/>
      <c r="J84" s="159">
        <v>0</v>
      </c>
      <c r="K84" s="160">
        <v>0</v>
      </c>
      <c r="L84" s="163">
        <v>0</v>
      </c>
      <c r="M84" s="164">
        <v>2</v>
      </c>
      <c r="N84" s="159">
        <v>0</v>
      </c>
      <c r="O84" s="160">
        <v>3</v>
      </c>
      <c r="P84" s="167" t="s">
        <v>202</v>
      </c>
      <c r="Q84" s="160">
        <v>1</v>
      </c>
      <c r="R84" s="157"/>
    </row>
    <row r="85" spans="1:17" ht="12.75">
      <c r="A85" s="226"/>
      <c r="B85" s="227"/>
      <c r="C85" s="228"/>
      <c r="D85" s="10"/>
      <c r="E85" s="219"/>
      <c r="F85" s="191" t="s">
        <v>9</v>
      </c>
      <c r="G85" s="192"/>
      <c r="H85" s="192"/>
      <c r="I85" s="192"/>
      <c r="J85" s="159">
        <v>0</v>
      </c>
      <c r="K85" s="160">
        <v>3</v>
      </c>
      <c r="L85" s="163">
        <v>0</v>
      </c>
      <c r="M85" s="164">
        <v>4</v>
      </c>
      <c r="N85" s="159">
        <v>0</v>
      </c>
      <c r="O85" s="160">
        <v>2</v>
      </c>
      <c r="P85" s="159">
        <v>1</v>
      </c>
      <c r="Q85" s="160">
        <v>1</v>
      </c>
    </row>
    <row r="86" spans="1:17" ht="25.5" customHeight="1">
      <c r="A86" s="226"/>
      <c r="B86" s="227"/>
      <c r="C86" s="228"/>
      <c r="D86" s="10"/>
      <c r="E86" s="219"/>
      <c r="F86" s="221" t="s">
        <v>48</v>
      </c>
      <c r="G86" s="222"/>
      <c r="H86" s="222"/>
      <c r="I86" s="192"/>
      <c r="J86" s="159">
        <v>0</v>
      </c>
      <c r="K86" s="160">
        <v>9</v>
      </c>
      <c r="L86" s="163">
        <v>3</v>
      </c>
      <c r="M86" s="164">
        <v>1</v>
      </c>
      <c r="N86" s="159">
        <v>1</v>
      </c>
      <c r="O86" s="160">
        <v>4</v>
      </c>
      <c r="P86" s="159">
        <v>0</v>
      </c>
      <c r="Q86" s="160">
        <v>4</v>
      </c>
    </row>
    <row r="87" spans="1:17" ht="14.25" customHeight="1" thickBot="1">
      <c r="A87" s="229"/>
      <c r="B87" s="230"/>
      <c r="C87" s="231"/>
      <c r="D87" s="10"/>
      <c r="E87" s="220"/>
      <c r="F87" s="221" t="s">
        <v>10</v>
      </c>
      <c r="G87" s="222"/>
      <c r="H87" s="222"/>
      <c r="I87" s="192"/>
      <c r="J87" s="161">
        <v>3</v>
      </c>
      <c r="K87" s="162">
        <v>0</v>
      </c>
      <c r="L87" s="165">
        <v>4</v>
      </c>
      <c r="M87" s="166">
        <v>1</v>
      </c>
      <c r="N87" s="161">
        <v>2</v>
      </c>
      <c r="O87" s="162">
        <v>4</v>
      </c>
      <c r="P87" s="161">
        <v>1</v>
      </c>
      <c r="Q87" s="162">
        <v>5</v>
      </c>
    </row>
  </sheetData>
  <sheetProtection/>
  <mergeCells count="25">
    <mergeCell ref="F87:I87"/>
    <mergeCell ref="F86:I86"/>
    <mergeCell ref="G4:I4"/>
    <mergeCell ref="G5:H5"/>
    <mergeCell ref="C2:C6"/>
    <mergeCell ref="F84:I84"/>
    <mergeCell ref="N3:O4"/>
    <mergeCell ref="P3:Q4"/>
    <mergeCell ref="A2:A6"/>
    <mergeCell ref="E3:E6"/>
    <mergeCell ref="B2:B6"/>
    <mergeCell ref="E82:E87"/>
    <mergeCell ref="F82:I82"/>
    <mergeCell ref="F83:I83"/>
    <mergeCell ref="A82:C87"/>
    <mergeCell ref="F85:I85"/>
    <mergeCell ref="F3:I3"/>
    <mergeCell ref="I5:I6"/>
    <mergeCell ref="D3:D6"/>
    <mergeCell ref="F4:F6"/>
    <mergeCell ref="A1:Q1"/>
    <mergeCell ref="J2:Q2"/>
    <mergeCell ref="J3:K4"/>
    <mergeCell ref="L3:M4"/>
    <mergeCell ref="D2:I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2013-12-25T10:10:00Z</cp:lastPrinted>
  <dcterms:created xsi:type="dcterms:W3CDTF">1996-10-08T23:32:33Z</dcterms:created>
  <dcterms:modified xsi:type="dcterms:W3CDTF">2013-12-25T10:10:15Z</dcterms:modified>
  <cp:category/>
  <cp:version/>
  <cp:contentType/>
  <cp:contentStatus/>
</cp:coreProperties>
</file>